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00" windowWidth="19695" windowHeight="7875" activeTab="8"/>
  </bookViews>
  <sheets>
    <sheet name="form 1" sheetId="1" r:id="rId1"/>
    <sheet name="Form  2" sheetId="9" r:id="rId2"/>
    <sheet name="Form 2a" sheetId="2" r:id="rId3"/>
    <sheet name="Form 3" sheetId="3" r:id="rId4"/>
    <sheet name="Form 3a" sheetId="4" r:id="rId5"/>
    <sheet name="Form 4" sheetId="5" r:id="rId6"/>
    <sheet name="Form 5" sheetId="6" r:id="rId7"/>
    <sheet name="Form 6" sheetId="7" r:id="rId8"/>
    <sheet name="Form 7" sheetId="8" r:id="rId9"/>
  </sheets>
  <calcPr calcId="124519"/>
</workbook>
</file>

<file path=xl/calcChain.xml><?xml version="1.0" encoding="utf-8"?>
<calcChain xmlns="http://schemas.openxmlformats.org/spreadsheetml/2006/main">
  <c r="L1780" i="9"/>
  <c r="J1780"/>
  <c r="H1780"/>
  <c r="F1780"/>
  <c r="D1780"/>
  <c r="L1773"/>
  <c r="J1773"/>
  <c r="H1773"/>
  <c r="H1775" s="1"/>
  <c r="F1773"/>
  <c r="D1773"/>
  <c r="L1738"/>
  <c r="L1775" s="1"/>
  <c r="J1738"/>
  <c r="J1774" s="1"/>
  <c r="H1738"/>
  <c r="F1738"/>
  <c r="F1774" s="1"/>
  <c r="D1738"/>
  <c r="D1775" s="1"/>
  <c r="L1708"/>
  <c r="J1708"/>
  <c r="H1708"/>
  <c r="F1708"/>
  <c r="D1708"/>
  <c r="L1698"/>
  <c r="J1698"/>
  <c r="H1698"/>
  <c r="F1698"/>
  <c r="D1698"/>
  <c r="L1664"/>
  <c r="L1699" s="1"/>
  <c r="J1664"/>
  <c r="J1700" s="1"/>
  <c r="H1664"/>
  <c r="H1699" s="1"/>
  <c r="F1664"/>
  <c r="F1700" s="1"/>
  <c r="D1664"/>
  <c r="D1699" s="1"/>
  <c r="L1633"/>
  <c r="J1633"/>
  <c r="H1633"/>
  <c r="F1633"/>
  <c r="D1633"/>
  <c r="L1625"/>
  <c r="J1625"/>
  <c r="J1626" s="1"/>
  <c r="H1625"/>
  <c r="H1627" s="1"/>
  <c r="F1625"/>
  <c r="D1625"/>
  <c r="L1589"/>
  <c r="L1627" s="1"/>
  <c r="L1635" s="1"/>
  <c r="J1589"/>
  <c r="J1627" s="1"/>
  <c r="J1635" s="1"/>
  <c r="H1589"/>
  <c r="H1626" s="1"/>
  <c r="F1589"/>
  <c r="F1626" s="1"/>
  <c r="D1589"/>
  <c r="D1627" s="1"/>
  <c r="L1552"/>
  <c r="J1552"/>
  <c r="H1552"/>
  <c r="H1553" s="1"/>
  <c r="F1552"/>
  <c r="F1553" s="1"/>
  <c r="D1552"/>
  <c r="L1525"/>
  <c r="J1525"/>
  <c r="H1525"/>
  <c r="H1526" s="1"/>
  <c r="F1525"/>
  <c r="F1526" s="1"/>
  <c r="D1525"/>
  <c r="L1516"/>
  <c r="L1553" s="1"/>
  <c r="J1516"/>
  <c r="J1553" s="1"/>
  <c r="H1516"/>
  <c r="F1516"/>
  <c r="D1516"/>
  <c r="D1553" s="1"/>
  <c r="L1515"/>
  <c r="J1515"/>
  <c r="H1515"/>
  <c r="F1515"/>
  <c r="D1515"/>
  <c r="L1484"/>
  <c r="J1484"/>
  <c r="H1484"/>
  <c r="F1484"/>
  <c r="D1484"/>
  <c r="L1440"/>
  <c r="L1441" s="1"/>
  <c r="J1440"/>
  <c r="H1440"/>
  <c r="F1440"/>
  <c r="D1440"/>
  <c r="L1404"/>
  <c r="L1442" s="1"/>
  <c r="J1404"/>
  <c r="J1442" s="1"/>
  <c r="H1404"/>
  <c r="H1441" s="1"/>
  <c r="F1404"/>
  <c r="F1442" s="1"/>
  <c r="D1404"/>
  <c r="D1441" s="1"/>
  <c r="L1369"/>
  <c r="J1369"/>
  <c r="H1369"/>
  <c r="F1369"/>
  <c r="L1363"/>
  <c r="J1363"/>
  <c r="H1363"/>
  <c r="F1363"/>
  <c r="D1363"/>
  <c r="L1328"/>
  <c r="J1328"/>
  <c r="J1329" s="1"/>
  <c r="H1328"/>
  <c r="H1330" s="1"/>
  <c r="H1364" s="1"/>
  <c r="F1328"/>
  <c r="D1328"/>
  <c r="L1292"/>
  <c r="L1330" s="1"/>
  <c r="L1364" s="1"/>
  <c r="J1292"/>
  <c r="H1292"/>
  <c r="F1292"/>
  <c r="F1329" s="1"/>
  <c r="D1292"/>
  <c r="D1330" s="1"/>
  <c r="L1255"/>
  <c r="J1255"/>
  <c r="H1255"/>
  <c r="F1255"/>
  <c r="D1255"/>
  <c r="L1229"/>
  <c r="L1230" s="1"/>
  <c r="J1229"/>
  <c r="H1229"/>
  <c r="F1229"/>
  <c r="D1229"/>
  <c r="D1230" s="1"/>
  <c r="L1214"/>
  <c r="L1216" s="1"/>
  <c r="L1256" s="1"/>
  <c r="J1214"/>
  <c r="J1215" s="1"/>
  <c r="H1214"/>
  <c r="H1215" s="1"/>
  <c r="F1214"/>
  <c r="F1215" s="1"/>
  <c r="D1214"/>
  <c r="D1216" s="1"/>
  <c r="D1256" s="1"/>
  <c r="L1180"/>
  <c r="J1180"/>
  <c r="H1180"/>
  <c r="H1216" s="1"/>
  <c r="H1256" s="1"/>
  <c r="F1180"/>
  <c r="F1216" s="1"/>
  <c r="F1256" s="1"/>
  <c r="D1180"/>
  <c r="L1154"/>
  <c r="J1154"/>
  <c r="H1154"/>
  <c r="F1154"/>
  <c r="D1154"/>
  <c r="L1149"/>
  <c r="L1150" s="1"/>
  <c r="J1149"/>
  <c r="H1149"/>
  <c r="F1149"/>
  <c r="D1149"/>
  <c r="L1105"/>
  <c r="L1107" s="1"/>
  <c r="L1155" s="1"/>
  <c r="J1105"/>
  <c r="J1106" s="1"/>
  <c r="H1105"/>
  <c r="H1107" s="1"/>
  <c r="F1105"/>
  <c r="F1106" s="1"/>
  <c r="D1105"/>
  <c r="D1107" s="1"/>
  <c r="L1067"/>
  <c r="J1067"/>
  <c r="H1067"/>
  <c r="H1106" s="1"/>
  <c r="F1067"/>
  <c r="F1107" s="1"/>
  <c r="F1155" s="1"/>
  <c r="D1067"/>
  <c r="J1034"/>
  <c r="H1034"/>
  <c r="F1034"/>
  <c r="D1034"/>
  <c r="L1032"/>
  <c r="L1033" s="1"/>
  <c r="L1034" s="1"/>
  <c r="J1032"/>
  <c r="J1033" s="1"/>
  <c r="H1032"/>
  <c r="H1033" s="1"/>
  <c r="F1032"/>
  <c r="F1033" s="1"/>
  <c r="D1032"/>
  <c r="D1033" s="1"/>
  <c r="L1004"/>
  <c r="J1004"/>
  <c r="H1004"/>
  <c r="F1004"/>
  <c r="D1004"/>
  <c r="N998"/>
  <c r="L990"/>
  <c r="J990"/>
  <c r="H990"/>
  <c r="H991" s="1"/>
  <c r="F990"/>
  <c r="F991" s="1"/>
  <c r="D990"/>
  <c r="L955"/>
  <c r="L991" s="1"/>
  <c r="J955"/>
  <c r="J992" s="1"/>
  <c r="H955"/>
  <c r="F955"/>
  <c r="F992" s="1"/>
  <c r="D955"/>
  <c r="D991" s="1"/>
  <c r="L924"/>
  <c r="J924"/>
  <c r="H924"/>
  <c r="F924"/>
  <c r="D924"/>
  <c r="L919"/>
  <c r="J919"/>
  <c r="H919"/>
  <c r="F919"/>
  <c r="D919"/>
  <c r="L882"/>
  <c r="J882"/>
  <c r="H882"/>
  <c r="F882"/>
  <c r="D882"/>
  <c r="L843"/>
  <c r="L883" s="1"/>
  <c r="J843"/>
  <c r="J884" s="1"/>
  <c r="J925" s="1"/>
  <c r="H843"/>
  <c r="H883" s="1"/>
  <c r="F843"/>
  <c r="F884" s="1"/>
  <c r="F925" s="1"/>
  <c r="D843"/>
  <c r="D883" s="1"/>
  <c r="L818"/>
  <c r="J818"/>
  <c r="H818"/>
  <c r="F818"/>
  <c r="D818"/>
  <c r="L812"/>
  <c r="J812"/>
  <c r="H812"/>
  <c r="F812"/>
  <c r="D812"/>
  <c r="L801"/>
  <c r="J801"/>
  <c r="H801"/>
  <c r="H802" s="1"/>
  <c r="F801"/>
  <c r="D801"/>
  <c r="L766"/>
  <c r="L802" s="1"/>
  <c r="J766"/>
  <c r="J803" s="1"/>
  <c r="H766"/>
  <c r="H803" s="1"/>
  <c r="F766"/>
  <c r="F803" s="1"/>
  <c r="D766"/>
  <c r="D802" s="1"/>
  <c r="L734"/>
  <c r="J734"/>
  <c r="H734"/>
  <c r="F734"/>
  <c r="D734"/>
  <c r="L726"/>
  <c r="J726"/>
  <c r="H726"/>
  <c r="F726"/>
  <c r="D726"/>
  <c r="L691"/>
  <c r="J691"/>
  <c r="J693" s="1"/>
  <c r="H691"/>
  <c r="H692" s="1"/>
  <c r="F691"/>
  <c r="F693" s="1"/>
  <c r="D691"/>
  <c r="L655"/>
  <c r="L692" s="1"/>
  <c r="J655"/>
  <c r="H655"/>
  <c r="H693" s="1"/>
  <c r="F655"/>
  <c r="F692" s="1"/>
  <c r="D655"/>
  <c r="D692" s="1"/>
  <c r="L629"/>
  <c r="J629"/>
  <c r="H629"/>
  <c r="F629"/>
  <c r="D629"/>
  <c r="L624"/>
  <c r="J624"/>
  <c r="H624"/>
  <c r="F624"/>
  <c r="D624"/>
  <c r="L616"/>
  <c r="J616"/>
  <c r="H616"/>
  <c r="F616"/>
  <c r="D616"/>
  <c r="L579"/>
  <c r="L617" s="1"/>
  <c r="J579"/>
  <c r="J618" s="1"/>
  <c r="J630" s="1"/>
  <c r="H579"/>
  <c r="H617" s="1"/>
  <c r="F579"/>
  <c r="F618" s="1"/>
  <c r="F630" s="1"/>
  <c r="D579"/>
  <c r="D617" s="1"/>
  <c r="L548"/>
  <c r="J548"/>
  <c r="H548"/>
  <c r="F548"/>
  <c r="D548"/>
  <c r="L541"/>
  <c r="J541"/>
  <c r="H541"/>
  <c r="F541"/>
  <c r="D541"/>
  <c r="L504"/>
  <c r="J504"/>
  <c r="J505" s="1"/>
  <c r="H504"/>
  <c r="F504"/>
  <c r="D504"/>
  <c r="L468"/>
  <c r="L505" s="1"/>
  <c r="J468"/>
  <c r="J506" s="1"/>
  <c r="J542" s="1"/>
  <c r="H468"/>
  <c r="H505" s="1"/>
  <c r="F468"/>
  <c r="F506" s="1"/>
  <c r="D468"/>
  <c r="D505" s="1"/>
  <c r="L441"/>
  <c r="J441"/>
  <c r="H441"/>
  <c r="F441"/>
  <c r="D441"/>
  <c r="L437"/>
  <c r="J437"/>
  <c r="H437"/>
  <c r="F437"/>
  <c r="D437"/>
  <c r="L428"/>
  <c r="J428"/>
  <c r="J430" s="1"/>
  <c r="H428"/>
  <c r="F428"/>
  <c r="F430" s="1"/>
  <c r="D428"/>
  <c r="D429" s="1"/>
  <c r="L392"/>
  <c r="L429" s="1"/>
  <c r="J392"/>
  <c r="J429" s="1"/>
  <c r="H392"/>
  <c r="H429" s="1"/>
  <c r="F392"/>
  <c r="D392"/>
  <c r="D430" s="1"/>
  <c r="L360"/>
  <c r="J360"/>
  <c r="H360"/>
  <c r="F360"/>
  <c r="D360"/>
  <c r="L354"/>
  <c r="J354"/>
  <c r="H354"/>
  <c r="F354"/>
  <c r="D354"/>
  <c r="L319"/>
  <c r="L320" s="1"/>
  <c r="J319"/>
  <c r="H319"/>
  <c r="F319"/>
  <c r="D319"/>
  <c r="L281"/>
  <c r="L321" s="1"/>
  <c r="J281"/>
  <c r="J321" s="1"/>
  <c r="J361" s="1"/>
  <c r="H281"/>
  <c r="H320" s="1"/>
  <c r="F281"/>
  <c r="F321" s="1"/>
  <c r="D281"/>
  <c r="D320" s="1"/>
  <c r="L254"/>
  <c r="J254"/>
  <c r="H254"/>
  <c r="F254"/>
  <c r="D254"/>
  <c r="L214"/>
  <c r="J214"/>
  <c r="J215" s="1"/>
  <c r="H214"/>
  <c r="F214"/>
  <c r="F215" s="1"/>
  <c r="D214"/>
  <c r="L205"/>
  <c r="J205"/>
  <c r="F205"/>
  <c r="F206" s="1"/>
  <c r="D205"/>
  <c r="H163"/>
  <c r="H205" s="1"/>
  <c r="H128"/>
  <c r="H97"/>
  <c r="L56"/>
  <c r="J56"/>
  <c r="H56"/>
  <c r="F56"/>
  <c r="D56"/>
  <c r="L18"/>
  <c r="L57" s="1"/>
  <c r="J18"/>
  <c r="J58" s="1"/>
  <c r="J206" s="1"/>
  <c r="H18"/>
  <c r="H57" s="1"/>
  <c r="F18"/>
  <c r="F58" s="1"/>
  <c r="D18"/>
  <c r="D57" s="1"/>
  <c r="F361" l="1"/>
  <c r="F355"/>
  <c r="F819"/>
  <c r="F813"/>
  <c r="J819"/>
  <c r="J813"/>
  <c r="F1006"/>
  <c r="F1005"/>
  <c r="J1006"/>
  <c r="J1005"/>
  <c r="F1485"/>
  <c r="F1486"/>
  <c r="J1485"/>
  <c r="J1486"/>
  <c r="D1634"/>
  <c r="D1635"/>
  <c r="F1709"/>
  <c r="F1710"/>
  <c r="J1709"/>
  <c r="J1710"/>
  <c r="D1781"/>
  <c r="D1782"/>
  <c r="L1781"/>
  <c r="L1782"/>
  <c r="J355"/>
  <c r="F549"/>
  <c r="J549"/>
  <c r="F625"/>
  <c r="J625"/>
  <c r="F920"/>
  <c r="J920"/>
  <c r="H1230"/>
  <c r="D1364"/>
  <c r="H1370"/>
  <c r="L1370"/>
  <c r="L1634"/>
  <c r="H1781"/>
  <c r="L361"/>
  <c r="L355"/>
  <c r="D442"/>
  <c r="D438"/>
  <c r="F442"/>
  <c r="F438"/>
  <c r="J442"/>
  <c r="J438"/>
  <c r="H735"/>
  <c r="H727"/>
  <c r="F735"/>
  <c r="F727"/>
  <c r="J735"/>
  <c r="J727"/>
  <c r="H819"/>
  <c r="H813"/>
  <c r="D1155"/>
  <c r="D1150"/>
  <c r="H1155"/>
  <c r="H1150"/>
  <c r="L1486"/>
  <c r="L1485"/>
  <c r="H1634"/>
  <c r="H1635"/>
  <c r="F1150"/>
  <c r="F1230"/>
  <c r="J1634"/>
  <c r="F57"/>
  <c r="J57"/>
  <c r="D58"/>
  <c r="D215" s="1"/>
  <c r="H58"/>
  <c r="H206" s="1"/>
  <c r="L58"/>
  <c r="L206" s="1"/>
  <c r="F320"/>
  <c r="J320"/>
  <c r="D321"/>
  <c r="D361" s="1"/>
  <c r="H321"/>
  <c r="H361" s="1"/>
  <c r="F429"/>
  <c r="H430"/>
  <c r="L430"/>
  <c r="F505"/>
  <c r="D506"/>
  <c r="D549" s="1"/>
  <c r="H506"/>
  <c r="H549" s="1"/>
  <c r="L506"/>
  <c r="H542"/>
  <c r="F617"/>
  <c r="J617"/>
  <c r="D618"/>
  <c r="D630" s="1"/>
  <c r="H618"/>
  <c r="H630" s="1"/>
  <c r="L618"/>
  <c r="L630" s="1"/>
  <c r="J692"/>
  <c r="D693"/>
  <c r="L693"/>
  <c r="F802"/>
  <c r="J802"/>
  <c r="D803"/>
  <c r="L803"/>
  <c r="F883"/>
  <c r="J883"/>
  <c r="D884"/>
  <c r="H884"/>
  <c r="H925" s="1"/>
  <c r="L884"/>
  <c r="L925" s="1"/>
  <c r="J991"/>
  <c r="D992"/>
  <c r="H992"/>
  <c r="L992"/>
  <c r="D1106"/>
  <c r="L1106"/>
  <c r="J1107"/>
  <c r="D1215"/>
  <c r="L1215"/>
  <c r="J1216"/>
  <c r="J1256" s="1"/>
  <c r="D1329"/>
  <c r="H1329"/>
  <c r="L1329"/>
  <c r="F1330"/>
  <c r="F1364" s="1"/>
  <c r="J1330"/>
  <c r="J1370" s="1"/>
  <c r="D1370"/>
  <c r="F1441"/>
  <c r="J1441"/>
  <c r="D1442"/>
  <c r="H1442"/>
  <c r="J1526"/>
  <c r="D1626"/>
  <c r="L1626"/>
  <c r="F1627"/>
  <c r="F1699"/>
  <c r="J1699"/>
  <c r="D1700"/>
  <c r="H1700"/>
  <c r="L1700"/>
  <c r="D1774"/>
  <c r="H1774"/>
  <c r="L1774"/>
  <c r="F1775"/>
  <c r="F1782" s="1"/>
  <c r="J1775"/>
  <c r="F1781"/>
  <c r="H1782"/>
  <c r="F542"/>
  <c r="D1526"/>
  <c r="L1526"/>
  <c r="J1782" l="1"/>
  <c r="J1781"/>
  <c r="H1710"/>
  <c r="H1709"/>
  <c r="F1635"/>
  <c r="F1634"/>
  <c r="H1486"/>
  <c r="H1485"/>
  <c r="L1005"/>
  <c r="L1006"/>
  <c r="D1005"/>
  <c r="D1006"/>
  <c r="D925"/>
  <c r="D920"/>
  <c r="D819"/>
  <c r="D813"/>
  <c r="D735"/>
  <c r="D727"/>
  <c r="H442"/>
  <c r="H438"/>
  <c r="D542"/>
  <c r="J1364"/>
  <c r="L920"/>
  <c r="L625"/>
  <c r="D625"/>
  <c r="D355"/>
  <c r="H215"/>
  <c r="D206"/>
  <c r="L1710"/>
  <c r="L1709"/>
  <c r="D1710"/>
  <c r="D1709"/>
  <c r="D1486"/>
  <c r="D1485"/>
  <c r="J1155"/>
  <c r="J1150"/>
  <c r="H1005"/>
  <c r="H1006"/>
  <c r="L819"/>
  <c r="L813"/>
  <c r="L735"/>
  <c r="L727"/>
  <c r="L549"/>
  <c r="L542"/>
  <c r="L442"/>
  <c r="L438"/>
  <c r="F1370"/>
  <c r="J1230"/>
  <c r="H920"/>
  <c r="H625"/>
  <c r="H355"/>
  <c r="L215"/>
  <c r="J288" i="8"/>
  <c r="H288"/>
  <c r="F288"/>
  <c r="D288"/>
  <c r="L287"/>
  <c r="L286"/>
  <c r="L285"/>
  <c r="L288" s="1"/>
  <c r="J278"/>
  <c r="J280" s="1"/>
  <c r="H278"/>
  <c r="H279" s="1"/>
  <c r="F278"/>
  <c r="F280" s="1"/>
  <c r="D278"/>
  <c r="D279" s="1"/>
  <c r="L251"/>
  <c r="L250"/>
  <c r="L249"/>
  <c r="L248"/>
  <c r="L247"/>
  <c r="L244"/>
  <c r="L278" s="1"/>
  <c r="J241"/>
  <c r="H241"/>
  <c r="F241"/>
  <c r="D241"/>
  <c r="L239"/>
  <c r="L241" s="1"/>
  <c r="J204"/>
  <c r="H204"/>
  <c r="F204"/>
  <c r="D204"/>
  <c r="L201"/>
  <c r="L204" s="1"/>
  <c r="L175"/>
  <c r="L174"/>
  <c r="L173"/>
  <c r="J170"/>
  <c r="H170"/>
  <c r="F170"/>
  <c r="D170"/>
  <c r="L169"/>
  <c r="L165"/>
  <c r="L163"/>
  <c r="L162"/>
  <c r="L170" s="1"/>
  <c r="J141"/>
  <c r="H141"/>
  <c r="F141"/>
  <c r="D141"/>
  <c r="L140"/>
  <c r="L139"/>
  <c r="L138"/>
  <c r="L137"/>
  <c r="L136"/>
  <c r="L135"/>
  <c r="L134"/>
  <c r="L132"/>
  <c r="L131"/>
  <c r="L129"/>
  <c r="L128"/>
  <c r="L126"/>
  <c r="L125"/>
  <c r="L124"/>
  <c r="L102"/>
  <c r="L101"/>
  <c r="L100"/>
  <c r="L99"/>
  <c r="L98"/>
  <c r="L97"/>
  <c r="L96"/>
  <c r="L95"/>
  <c r="L94"/>
  <c r="L93"/>
  <c r="L92"/>
  <c r="L91"/>
  <c r="L90"/>
  <c r="L89"/>
  <c r="L88"/>
  <c r="L87"/>
  <c r="L86"/>
  <c r="L67"/>
  <c r="L66"/>
  <c r="L65"/>
  <c r="L64"/>
  <c r="L63"/>
  <c r="L62"/>
  <c r="L61"/>
  <c r="L141" s="1"/>
  <c r="J56"/>
  <c r="J58" s="1"/>
  <c r="H56"/>
  <c r="F56"/>
  <c r="D56"/>
  <c r="L55"/>
  <c r="L54"/>
  <c r="L53"/>
  <c r="L52"/>
  <c r="L51"/>
  <c r="L49"/>
  <c r="L48"/>
  <c r="L29"/>
  <c r="L28"/>
  <c r="L27"/>
  <c r="L26"/>
  <c r="L25"/>
  <c r="L24"/>
  <c r="L23"/>
  <c r="L22"/>
  <c r="L21"/>
  <c r="L20"/>
  <c r="L19"/>
  <c r="L18"/>
  <c r="L56" s="1"/>
  <c r="J16"/>
  <c r="H16"/>
  <c r="H57" s="1"/>
  <c r="F16"/>
  <c r="F58" s="1"/>
  <c r="D16"/>
  <c r="D57" s="1"/>
  <c r="L15"/>
  <c r="L14"/>
  <c r="L16" s="1"/>
  <c r="L279" l="1"/>
  <c r="L280"/>
  <c r="L289" s="1"/>
  <c r="L57"/>
  <c r="F142"/>
  <c r="J142"/>
  <c r="F205"/>
  <c r="J205"/>
  <c r="L290"/>
  <c r="F290"/>
  <c r="J290"/>
  <c r="H142"/>
  <c r="F57"/>
  <c r="J57"/>
  <c r="D58"/>
  <c r="H58"/>
  <c r="H205" s="1"/>
  <c r="F279"/>
  <c r="J279"/>
  <c r="D280"/>
  <c r="D289" s="1"/>
  <c r="H280"/>
  <c r="H289" s="1"/>
  <c r="F289"/>
  <c r="J289"/>
  <c r="D290"/>
  <c r="H290"/>
  <c r="D205" l="1"/>
  <c r="D142"/>
  <c r="L142" s="1"/>
  <c r="L58"/>
  <c r="L205" s="1"/>
  <c r="C98" i="7" l="1"/>
  <c r="C61"/>
  <c r="C24"/>
  <c r="M1786" i="5" l="1"/>
  <c r="M1669"/>
  <c r="M1590"/>
  <c r="M1472"/>
  <c r="M1282"/>
  <c r="M1015"/>
  <c r="M900"/>
  <c r="M749"/>
  <c r="M633"/>
  <c r="M522"/>
  <c r="M444"/>
  <c r="M327"/>
  <c r="M254"/>
  <c r="M176"/>
  <c r="J1366" i="4" l="1"/>
  <c r="L1366" s="1"/>
  <c r="G1366"/>
  <c r="L1364"/>
  <c r="J1329"/>
  <c r="G1329"/>
  <c r="L1327"/>
  <c r="L1329" s="1"/>
  <c r="J1292"/>
  <c r="G1292"/>
  <c r="L1290"/>
  <c r="L1292" s="1"/>
  <c r="J1255"/>
  <c r="G1255"/>
  <c r="L1253"/>
  <c r="L1255" s="1"/>
  <c r="J1218"/>
  <c r="G1218"/>
  <c r="L1216"/>
  <c r="L1218" s="1"/>
  <c r="J1189"/>
  <c r="G1189"/>
  <c r="L1187"/>
  <c r="L1186"/>
  <c r="L1185"/>
  <c r="L1182"/>
  <c r="L1181"/>
  <c r="L1180"/>
  <c r="L1189" s="1"/>
  <c r="J1154"/>
  <c r="G1154"/>
  <c r="L1152"/>
  <c r="L1154" s="1"/>
  <c r="J1117"/>
  <c r="G1117"/>
  <c r="L1115"/>
  <c r="L1114"/>
  <c r="L1113"/>
  <c r="L1112"/>
  <c r="L1111"/>
  <c r="L1110"/>
  <c r="L1109"/>
  <c r="L1108"/>
  <c r="L1107"/>
  <c r="L1117" s="1"/>
  <c r="L1078"/>
  <c r="J1078"/>
  <c r="G1078"/>
  <c r="J1041"/>
  <c r="G1041"/>
  <c r="L1038"/>
  <c r="L1036"/>
  <c r="L1041" s="1"/>
  <c r="L1007"/>
  <c r="J1007"/>
  <c r="G1007"/>
  <c r="J974"/>
  <c r="G974"/>
  <c r="L970"/>
  <c r="L968"/>
  <c r="L966"/>
  <c r="L964"/>
  <c r="L962"/>
  <c r="L974" s="1"/>
  <c r="J939"/>
  <c r="G939"/>
  <c r="L936"/>
  <c r="L939" s="1"/>
  <c r="L934"/>
  <c r="L890"/>
  <c r="J856"/>
  <c r="G856"/>
  <c r="L854"/>
  <c r="L852"/>
  <c r="L856" s="1"/>
  <c r="L822"/>
  <c r="J822"/>
  <c r="G822"/>
  <c r="J790"/>
  <c r="G790"/>
  <c r="L786"/>
  <c r="L785"/>
  <c r="L784"/>
  <c r="L783"/>
  <c r="L782"/>
  <c r="L781"/>
  <c r="L780"/>
  <c r="L779"/>
  <c r="L790" s="1"/>
  <c r="J753"/>
  <c r="G753"/>
  <c r="L710"/>
  <c r="L753" s="1"/>
  <c r="J679"/>
  <c r="G679"/>
  <c r="L673"/>
  <c r="L669"/>
  <c r="L679" s="1"/>
  <c r="J646"/>
  <c r="G646"/>
  <c r="L644"/>
  <c r="L642"/>
  <c r="L636"/>
  <c r="L634"/>
  <c r="L646" s="1"/>
  <c r="J604"/>
  <c r="G604"/>
  <c r="L602"/>
  <c r="L600"/>
  <c r="L598"/>
  <c r="L604" s="1"/>
  <c r="L570"/>
  <c r="J570"/>
  <c r="G570"/>
  <c r="J532"/>
  <c r="G532"/>
  <c r="L526"/>
  <c r="J495"/>
  <c r="G495"/>
  <c r="L492"/>
  <c r="L490"/>
  <c r="L495" s="1"/>
  <c r="J458"/>
  <c r="G458"/>
  <c r="L456"/>
  <c r="L458" s="1"/>
  <c r="L454"/>
  <c r="J425"/>
  <c r="G425"/>
  <c r="L418"/>
  <c r="L425" s="1"/>
  <c r="J386"/>
  <c r="G386"/>
  <c r="L382"/>
  <c r="L386" s="1"/>
  <c r="J355"/>
  <c r="G355"/>
  <c r="L348"/>
  <c r="L355" s="1"/>
  <c r="L347"/>
  <c r="L346"/>
  <c r="L345"/>
  <c r="L318"/>
  <c r="L317"/>
  <c r="L316"/>
  <c r="L315"/>
  <c r="L314"/>
  <c r="L313"/>
  <c r="L312"/>
  <c r="L311"/>
  <c r="L310"/>
  <c r="L309"/>
  <c r="J284"/>
  <c r="G284"/>
  <c r="L282"/>
  <c r="L278"/>
  <c r="L272"/>
  <c r="L244"/>
  <c r="L242"/>
  <c r="L234"/>
  <c r="L284" s="1"/>
  <c r="J207"/>
  <c r="G207"/>
  <c r="L204"/>
  <c r="L207" s="1"/>
  <c r="L203"/>
  <c r="L202"/>
  <c r="L201"/>
  <c r="L199"/>
  <c r="L171"/>
  <c r="L169"/>
  <c r="L168"/>
  <c r="L166"/>
  <c r="L163"/>
  <c r="L162"/>
  <c r="L161"/>
  <c r="L160"/>
  <c r="L136"/>
  <c r="L135"/>
  <c r="L134"/>
  <c r="L133"/>
  <c r="L132"/>
  <c r="L130"/>
  <c r="L128"/>
  <c r="L126"/>
  <c r="L124"/>
  <c r="J100"/>
  <c r="G100"/>
  <c r="L96"/>
  <c r="L100" s="1"/>
  <c r="L53"/>
  <c r="L49"/>
  <c r="L24"/>
  <c r="L22"/>
  <c r="L20"/>
  <c r="L18"/>
  <c r="L16"/>
  <c r="L14"/>
  <c r="J1365" i="3" l="1"/>
  <c r="G1365"/>
  <c r="L1363"/>
  <c r="L1365" s="1"/>
  <c r="J1330"/>
  <c r="L1330" s="1"/>
  <c r="G1330"/>
  <c r="L1327"/>
  <c r="J1292"/>
  <c r="G1292"/>
  <c r="L1290"/>
  <c r="L1292" s="1"/>
  <c r="J1256"/>
  <c r="G1256"/>
  <c r="L1254"/>
  <c r="L1256" s="1"/>
  <c r="J1220"/>
  <c r="G1220"/>
  <c r="L1218"/>
  <c r="L1220" s="1"/>
  <c r="J1190"/>
  <c r="G1190"/>
  <c r="L1188"/>
  <c r="L1187"/>
  <c r="L1186"/>
  <c r="L1183"/>
  <c r="L1182"/>
  <c r="L1181"/>
  <c r="L1190" s="1"/>
  <c r="J1155"/>
  <c r="G1155"/>
  <c r="L1153"/>
  <c r="L1155" s="1"/>
  <c r="J1118"/>
  <c r="G1118"/>
  <c r="L1116"/>
  <c r="L1115"/>
  <c r="L1114"/>
  <c r="L1113"/>
  <c r="L1112"/>
  <c r="L1111"/>
  <c r="L1110"/>
  <c r="L1109"/>
  <c r="L1108"/>
  <c r="L1118" s="1"/>
  <c r="L1079"/>
  <c r="J1079"/>
  <c r="G1079"/>
  <c r="J1041"/>
  <c r="G1041"/>
  <c r="L1038"/>
  <c r="L1036"/>
  <c r="L1041" s="1"/>
  <c r="L1007"/>
  <c r="J1007"/>
  <c r="G1007"/>
  <c r="J972"/>
  <c r="G972"/>
  <c r="L968"/>
  <c r="L966"/>
  <c r="L964"/>
  <c r="L962"/>
  <c r="L960"/>
  <c r="L972" s="1"/>
  <c r="J938"/>
  <c r="G938"/>
  <c r="L935"/>
  <c r="L938" s="1"/>
  <c r="L933"/>
  <c r="L890"/>
  <c r="J856"/>
  <c r="G856"/>
  <c r="L854"/>
  <c r="L852"/>
  <c r="L856" s="1"/>
  <c r="L822"/>
  <c r="J822"/>
  <c r="G822"/>
  <c r="J790"/>
  <c r="G790"/>
  <c r="L787"/>
  <c r="L786"/>
  <c r="L785"/>
  <c r="L784"/>
  <c r="L783"/>
  <c r="L782"/>
  <c r="L781"/>
  <c r="L780"/>
  <c r="L790" s="1"/>
  <c r="J751"/>
  <c r="G751"/>
  <c r="L711"/>
  <c r="L751" s="1"/>
  <c r="J681"/>
  <c r="G681"/>
  <c r="L675"/>
  <c r="L671"/>
  <c r="L681" s="1"/>
  <c r="J646"/>
  <c r="G646"/>
  <c r="L644"/>
  <c r="L642"/>
  <c r="L636"/>
  <c r="L634"/>
  <c r="L646" s="1"/>
  <c r="J604"/>
  <c r="G604"/>
  <c r="L602"/>
  <c r="L600"/>
  <c r="L598"/>
  <c r="L604" s="1"/>
  <c r="L570"/>
  <c r="J570"/>
  <c r="G570"/>
  <c r="J529"/>
  <c r="G529"/>
  <c r="L526"/>
  <c r="L529" s="1"/>
  <c r="J496"/>
  <c r="G496"/>
  <c r="L493"/>
  <c r="L491"/>
  <c r="L496" s="1"/>
  <c r="J458"/>
  <c r="G458"/>
  <c r="L456"/>
  <c r="L454"/>
  <c r="L458" s="1"/>
  <c r="J425"/>
  <c r="G425"/>
  <c r="L419"/>
  <c r="L425" s="1"/>
  <c r="J388"/>
  <c r="G388"/>
  <c r="L384"/>
  <c r="L388" s="1"/>
  <c r="J354"/>
  <c r="G354"/>
  <c r="L349"/>
  <c r="L354" s="1"/>
  <c r="L348"/>
  <c r="L347"/>
  <c r="L346"/>
  <c r="L319"/>
  <c r="L318"/>
  <c r="L317"/>
  <c r="L316"/>
  <c r="L315"/>
  <c r="L314"/>
  <c r="L313"/>
  <c r="L312"/>
  <c r="L311"/>
  <c r="L310"/>
  <c r="J285"/>
  <c r="G285"/>
  <c r="L283"/>
  <c r="L279"/>
  <c r="L273"/>
  <c r="L243"/>
  <c r="L241"/>
  <c r="L233"/>
  <c r="L285" s="1"/>
  <c r="J206"/>
  <c r="G206"/>
  <c r="L202"/>
  <c r="L206" s="1"/>
  <c r="L201"/>
  <c r="L200"/>
  <c r="L199"/>
  <c r="L197"/>
  <c r="L169"/>
  <c r="L167"/>
  <c r="L166"/>
  <c r="L164"/>
  <c r="L161"/>
  <c r="L160"/>
  <c r="L159"/>
  <c r="L158"/>
  <c r="L134"/>
  <c r="L133"/>
  <c r="L132"/>
  <c r="L131"/>
  <c r="L130"/>
  <c r="L128"/>
  <c r="L126"/>
  <c r="L124"/>
  <c r="L122"/>
  <c r="J96"/>
  <c r="G96"/>
  <c r="L91"/>
  <c r="L96" s="1"/>
  <c r="L53"/>
  <c r="L49"/>
  <c r="L24"/>
  <c r="L22"/>
  <c r="L20"/>
  <c r="L18"/>
  <c r="L16"/>
  <c r="L14"/>
  <c r="K655" i="2" l="1"/>
  <c r="I655"/>
  <c r="G655"/>
  <c r="E655"/>
  <c r="K614"/>
  <c r="K615" s="1"/>
  <c r="I614"/>
  <c r="I615" s="1"/>
  <c r="G614"/>
  <c r="G615" s="1"/>
  <c r="E614"/>
  <c r="E615" s="1"/>
  <c r="K606"/>
  <c r="I606"/>
  <c r="G606"/>
  <c r="E606"/>
  <c r="K575"/>
  <c r="I575"/>
  <c r="G575"/>
  <c r="K496"/>
  <c r="I496"/>
  <c r="I497" s="1"/>
  <c r="G496"/>
  <c r="G497" s="1"/>
  <c r="E496"/>
  <c r="E497" s="1"/>
  <c r="K460"/>
  <c r="I460"/>
  <c r="G460"/>
  <c r="E460"/>
  <c r="K419"/>
  <c r="I419"/>
  <c r="G419"/>
  <c r="E419"/>
  <c r="K376"/>
  <c r="K497" s="1"/>
  <c r="I376"/>
  <c r="G376"/>
  <c r="E376"/>
  <c r="K340"/>
  <c r="K341" s="1"/>
  <c r="I340"/>
  <c r="I341" s="1"/>
  <c r="G340"/>
  <c r="G341" s="1"/>
  <c r="E340"/>
  <c r="E341" s="1"/>
  <c r="K302"/>
  <c r="I302"/>
  <c r="G302"/>
  <c r="E302"/>
  <c r="K264"/>
  <c r="I264"/>
  <c r="G264"/>
  <c r="E264"/>
  <c r="K225"/>
  <c r="I225"/>
  <c r="G225"/>
  <c r="E225"/>
  <c r="K184"/>
  <c r="K185" s="1"/>
  <c r="K186" s="1"/>
  <c r="I184"/>
  <c r="I185" s="1"/>
  <c r="I186" s="1"/>
  <c r="G184"/>
  <c r="G185" s="1"/>
  <c r="G186" s="1"/>
  <c r="E184"/>
  <c r="E185" s="1"/>
  <c r="E186" s="1"/>
  <c r="K147"/>
  <c r="I147"/>
  <c r="G147"/>
  <c r="E147"/>
  <c r="K108"/>
  <c r="I108"/>
  <c r="G108"/>
  <c r="E108"/>
  <c r="K99"/>
  <c r="I99"/>
  <c r="G99"/>
  <c r="E99"/>
  <c r="K68"/>
  <c r="K69" s="1"/>
  <c r="I68"/>
  <c r="I69" s="1"/>
  <c r="G68"/>
  <c r="G69" s="1"/>
  <c r="E68"/>
  <c r="K30"/>
  <c r="I30"/>
  <c r="G30"/>
  <c r="E30"/>
  <c r="E69" s="1"/>
  <c r="M644" i="1" l="1"/>
  <c r="K644"/>
  <c r="I644"/>
  <c r="G644"/>
  <c r="E644"/>
  <c r="M640"/>
  <c r="M645" s="1"/>
  <c r="K640"/>
  <c r="K645" s="1"/>
  <c r="I640"/>
  <c r="I645" s="1"/>
  <c r="G640"/>
  <c r="G645" s="1"/>
  <c r="E640"/>
  <c r="E645" s="1"/>
  <c r="O633"/>
  <c r="M600"/>
  <c r="M646" s="1"/>
  <c r="K600"/>
  <c r="K646" s="1"/>
  <c r="I600"/>
  <c r="I646" s="1"/>
  <c r="G600"/>
  <c r="G646" s="1"/>
  <c r="E600"/>
  <c r="E646" s="1"/>
  <c r="M599"/>
  <c r="K599"/>
  <c r="I599"/>
  <c r="G599"/>
  <c r="E599"/>
  <c r="M562"/>
  <c r="K562"/>
  <c r="I562"/>
  <c r="G562"/>
  <c r="E562"/>
  <c r="M528"/>
  <c r="M563" s="1"/>
  <c r="K528"/>
  <c r="K563" s="1"/>
  <c r="I528"/>
  <c r="I563" s="1"/>
  <c r="G528"/>
  <c r="G563" s="1"/>
  <c r="E528"/>
  <c r="E563" s="1"/>
  <c r="K486"/>
  <c r="K564" s="1"/>
  <c r="G486"/>
  <c r="G564" s="1"/>
  <c r="M485"/>
  <c r="M486" s="1"/>
  <c r="M564" s="1"/>
  <c r="K485"/>
  <c r="I485"/>
  <c r="I486" s="1"/>
  <c r="I564" s="1"/>
  <c r="G485"/>
  <c r="E485"/>
  <c r="E486" s="1"/>
  <c r="E564" s="1"/>
  <c r="M445"/>
  <c r="M446" s="1"/>
  <c r="K445"/>
  <c r="I445"/>
  <c r="G445"/>
  <c r="E445"/>
  <c r="M414"/>
  <c r="K414"/>
  <c r="K446" s="1"/>
  <c r="I414"/>
  <c r="I446" s="1"/>
  <c r="G414"/>
  <c r="G446" s="1"/>
  <c r="E414"/>
  <c r="E446" s="1"/>
  <c r="M370"/>
  <c r="M447" s="1"/>
  <c r="K370"/>
  <c r="K447" s="1"/>
  <c r="I370"/>
  <c r="I447" s="1"/>
  <c r="G370"/>
  <c r="G447" s="1"/>
  <c r="E370"/>
  <c r="E447" s="1"/>
  <c r="M369"/>
  <c r="K369"/>
  <c r="I369"/>
  <c r="G369"/>
  <c r="E369"/>
  <c r="M334"/>
  <c r="M335" s="1"/>
  <c r="K334"/>
  <c r="K335" s="1"/>
  <c r="I334"/>
  <c r="I335" s="1"/>
  <c r="G334"/>
  <c r="G335" s="1"/>
  <c r="E334"/>
  <c r="E335" s="1"/>
  <c r="M289"/>
  <c r="K289"/>
  <c r="I289"/>
  <c r="G289"/>
  <c r="E289"/>
  <c r="M254"/>
  <c r="K254"/>
  <c r="I254"/>
  <c r="G254"/>
  <c r="E254"/>
  <c r="M142"/>
  <c r="K142"/>
  <c r="I142"/>
  <c r="G142"/>
  <c r="E142"/>
  <c r="M90"/>
  <c r="M92" s="1"/>
  <c r="M336" s="1"/>
  <c r="K90"/>
  <c r="K92" s="1"/>
  <c r="K336" s="1"/>
  <c r="I90"/>
  <c r="I92" s="1"/>
  <c r="I336" s="1"/>
  <c r="G90"/>
  <c r="G92" s="1"/>
  <c r="G336" s="1"/>
  <c r="E90"/>
  <c r="E92" s="1"/>
  <c r="E336" s="1"/>
  <c r="L532" i="4"/>
</calcChain>
</file>

<file path=xl/sharedStrings.xml><?xml version="1.0" encoding="utf-8"?>
<sst xmlns="http://schemas.openxmlformats.org/spreadsheetml/2006/main" count="13876" uniqueCount="3414">
  <si>
    <t>LBP Form No. 1</t>
  </si>
  <si>
    <t>Annex C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</si>
  <si>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1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9     </t>
    </r>
    <r>
      <rPr>
        <b/>
        <sz val="10"/>
        <color theme="1"/>
        <rFont val="Cambria"/>
        <family val="1"/>
        <scheme val="major"/>
      </rPr>
      <t xml:space="preserve">   pages</t>
    </r>
  </si>
  <si>
    <t>BUDGET OF EXPENDITURES AND SOURCES OF FINANCING</t>
  </si>
  <si>
    <r>
      <t xml:space="preserve">LGU:   </t>
    </r>
    <r>
      <rPr>
        <b/>
        <u/>
        <sz val="12"/>
        <color theme="3"/>
        <rFont val="American Classic"/>
        <family val="1"/>
      </rPr>
      <t>MIDSALIP, ZAMBOANGA DEL SUR</t>
    </r>
  </si>
  <si>
    <t>GENERAL FUND</t>
  </si>
  <si>
    <t xml:space="preserve">Account </t>
  </si>
  <si>
    <t>Income</t>
  </si>
  <si>
    <t>Past Year</t>
  </si>
  <si>
    <t>Current Year Appropriation</t>
  </si>
  <si>
    <t>Particulars</t>
  </si>
  <si>
    <t>Code</t>
  </si>
  <si>
    <t>Classifi-</t>
  </si>
  <si>
    <t>(Actual)</t>
  </si>
  <si>
    <t>First Semester</t>
  </si>
  <si>
    <t>Second Semester</t>
  </si>
  <si>
    <t>Budget Year</t>
  </si>
  <si>
    <t>cation</t>
  </si>
  <si>
    <t>(Estimated)</t>
  </si>
  <si>
    <t>Total</t>
  </si>
  <si>
    <t>(Proposed)</t>
  </si>
  <si>
    <t>.1.</t>
  </si>
  <si>
    <t>.2.</t>
  </si>
  <si>
    <t>.3.</t>
  </si>
  <si>
    <t>.4.</t>
  </si>
  <si>
    <t>.5.</t>
  </si>
  <si>
    <t>.6.</t>
  </si>
  <si>
    <t>.7.</t>
  </si>
  <si>
    <t xml:space="preserve">                .8.</t>
  </si>
  <si>
    <t>I.   BEGINNING BALANCE</t>
  </si>
  <si>
    <t xml:space="preserve">II.  RECEIPTS  </t>
  </si>
  <si>
    <t xml:space="preserve">      A. Local (Internal) Source</t>
  </si>
  <si>
    <t xml:space="preserve">          1. Tax Revenue</t>
  </si>
  <si>
    <t xml:space="preserve">              a. Community Tax</t>
  </si>
  <si>
    <t>4-01-01-050</t>
  </si>
  <si>
    <t>R</t>
  </si>
  <si>
    <t>P</t>
  </si>
  <si>
    <t xml:space="preserve">              b. Real Property Taxes</t>
  </si>
  <si>
    <t>4-01-02-040</t>
  </si>
  <si>
    <t xml:space="preserve">              c. Special Education Fund</t>
  </si>
  <si>
    <t>4-01-02-050</t>
  </si>
  <si>
    <t xml:space="preserve">              d. Business Tax</t>
  </si>
  <si>
    <t>4-01-03-030</t>
  </si>
  <si>
    <r>
      <t xml:space="preserve">              e. Tax Revenue - Fines &amp; Penalties- T</t>
    </r>
    <r>
      <rPr>
        <b/>
        <sz val="9"/>
        <color theme="1"/>
        <rFont val="Arial Narrow"/>
        <family val="2"/>
      </rPr>
      <t>axes on Individual</t>
    </r>
  </si>
  <si>
    <t>4-01-05-010</t>
  </si>
  <si>
    <t xml:space="preserve">              f. Tax Revenue- Fines &amp; Penalties- Property Tax</t>
  </si>
  <si>
    <t>4-01-05-020</t>
  </si>
  <si>
    <t xml:space="preserve">        2.  Non-Tax Revenue</t>
  </si>
  <si>
    <t xml:space="preserve">             a. Regulatory Fees</t>
  </si>
  <si>
    <t xml:space="preserve">                 1. Permit Fees</t>
  </si>
  <si>
    <t>4-02-01-010</t>
  </si>
  <si>
    <t xml:space="preserve">                         WE hereby certify that the information presented above are true and correct. We further certify that the foreqoing estimated receipts </t>
  </si>
  <si>
    <t xml:space="preserve">          are reasonably projected as  collectible for the Budget Year.</t>
  </si>
  <si>
    <t xml:space="preserve">                         ELVISA B. DONCILLO                                        </t>
  </si>
  <si>
    <t>RAMONITA G. BENDICION</t>
  </si>
  <si>
    <t xml:space="preserve">     VICENTE J. LLESIS, C.E.</t>
  </si>
  <si>
    <t xml:space="preserve">         BERNADITH B. SUMALPONG</t>
  </si>
  <si>
    <t xml:space="preserve">                        Municipal Treasurer</t>
  </si>
  <si>
    <t>Municipal Budget Officer</t>
  </si>
  <si>
    <t>Municipal Planning &amp; Dev't. Coor.                 OIC, Municipal Accountant</t>
  </si>
  <si>
    <t xml:space="preserve">            APPROVED:</t>
  </si>
  <si>
    <t xml:space="preserve">                         LEONIDA M. ALBOR-ANGCAP</t>
  </si>
  <si>
    <t xml:space="preserve">                                Local Chief Executive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</si>
  <si>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2    </t>
    </r>
    <r>
      <rPr>
        <b/>
        <sz val="10"/>
        <color theme="1"/>
        <rFont val="Cambria"/>
        <family val="1"/>
        <scheme val="major"/>
      </rPr>
      <t xml:space="preserve"> of    </t>
    </r>
    <r>
      <rPr>
        <b/>
        <u/>
        <sz val="10"/>
        <color theme="1"/>
        <rFont val="Cambria"/>
        <family val="1"/>
        <scheme val="major"/>
      </rPr>
      <t xml:space="preserve">   9   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</si>
  <si>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      b. Business and Service Income</t>
  </si>
  <si>
    <t xml:space="preserve">                 1. Registration Fees</t>
  </si>
  <si>
    <t>4-02-01-020</t>
  </si>
  <si>
    <t xml:space="preserve">                 2. Clearances &amp; Certification Fees</t>
  </si>
  <si>
    <t>4-02-01-040</t>
  </si>
  <si>
    <t xml:space="preserve">                 3. Fees for Sealing &amp; Licensing of Weights</t>
  </si>
  <si>
    <t xml:space="preserve">                     and Measures</t>
  </si>
  <si>
    <t>4-02-01-160</t>
  </si>
  <si>
    <t xml:space="preserve">                4. Other Business Income</t>
  </si>
  <si>
    <t>4-02-01-990</t>
  </si>
  <si>
    <t xml:space="preserve">                5. Parking Fees</t>
  </si>
  <si>
    <t>4 02 02 120</t>
  </si>
  <si>
    <t xml:space="preserve">                6. Receipts from Cemetery Operations</t>
  </si>
  <si>
    <t>4-02-02-160</t>
  </si>
  <si>
    <t xml:space="preserve">                7. Garbage Fees</t>
  </si>
  <si>
    <t>4 02 02 190</t>
  </si>
  <si>
    <t xml:space="preserve">                8. Interest Income</t>
  </si>
  <si>
    <t xml:space="preserve">                9. Rent Income</t>
  </si>
  <si>
    <t>4-02-02-050</t>
  </si>
  <si>
    <t xml:space="preserve">              10. Miscellaneous Income</t>
  </si>
  <si>
    <t>4-06-01-010</t>
  </si>
  <si>
    <t xml:space="preserve">    VICENTE J. LLESIS, C.E.</t>
  </si>
  <si>
    <t>Municipal Planning &amp; Dev't. Coor.                 OIC, 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</si>
  <si>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3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9   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</si>
  <si>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B. External Sources</t>
  </si>
  <si>
    <t xml:space="preserve">                1. Shares from Internal Revenue (IRA)</t>
  </si>
  <si>
    <t>4-01-06-010</t>
  </si>
  <si>
    <t>Total Receipts</t>
  </si>
  <si>
    <t>Less; Special Education Tax</t>
  </si>
  <si>
    <t>Total Available Resources for Appropriation</t>
  </si>
  <si>
    <t>III. EXPENDITURES</t>
  </si>
  <si>
    <t xml:space="preserve">      Personal Services</t>
  </si>
  <si>
    <t xml:space="preserve">           Salaries and Wages</t>
  </si>
  <si>
    <t xml:space="preserve">                  Salaries and Wages - Regular</t>
  </si>
  <si>
    <t>9 01 01 010</t>
  </si>
  <si>
    <t xml:space="preserve">                  Salaries and Wages - Casual/Contractual</t>
  </si>
  <si>
    <t>5 01 01 020</t>
  </si>
  <si>
    <t xml:space="preserve">           Other Compensation</t>
  </si>
  <si>
    <t xml:space="preserve">                   Personnel Economic Relief Allowance (PERA)</t>
  </si>
  <si>
    <t>5 01 02 010</t>
  </si>
  <si>
    <t xml:space="preserve">                   Representation Allowance (RA)</t>
  </si>
  <si>
    <t>5 01 02 020</t>
  </si>
  <si>
    <t xml:space="preserve">                   Transportation Allowance (TA)</t>
  </si>
  <si>
    <t>5 01 02 030</t>
  </si>
  <si>
    <t xml:space="preserve">                   Clothing /Uniform Allowance </t>
  </si>
  <si>
    <t>5 01 02 040</t>
  </si>
  <si>
    <t xml:space="preserve">                   Productivity Incentive Allowance</t>
  </si>
  <si>
    <t>5 01 02 080</t>
  </si>
  <si>
    <t xml:space="preserve"> Municipal Budget Officer</t>
  </si>
  <si>
    <t xml:space="preserve">   Municipal Planning &amp; Dev't. Coor.               OIC, 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</si>
  <si>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4    </t>
    </r>
    <r>
      <rPr>
        <b/>
        <sz val="10"/>
        <color theme="1"/>
        <rFont val="Cambria"/>
        <family val="1"/>
        <scheme val="major"/>
      </rPr>
      <t xml:space="preserve"> of    </t>
    </r>
    <r>
      <rPr>
        <b/>
        <u/>
        <sz val="10"/>
        <color theme="1"/>
        <rFont val="Cambria"/>
        <family val="1"/>
        <scheme val="major"/>
      </rPr>
      <t xml:space="preserve">    9  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</si>
  <si>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            Honoraria</t>
  </si>
  <si>
    <t>5 01 02 100</t>
  </si>
  <si>
    <t xml:space="preserve">                   Hazard Pay</t>
  </si>
  <si>
    <t>5 01 02 110</t>
  </si>
  <si>
    <t xml:space="preserve">                   Overtime and Night Pay</t>
  </si>
  <si>
    <t>5 01 02 130</t>
  </si>
  <si>
    <t xml:space="preserve">                   Cash Gift</t>
  </si>
  <si>
    <t>5 01 02 150</t>
  </si>
  <si>
    <t xml:space="preserve">                   Mid Year Bonus</t>
  </si>
  <si>
    <t>5 01 02 140</t>
  </si>
  <si>
    <t xml:space="preserve">                  Year End Bonus</t>
  </si>
  <si>
    <t xml:space="preserve">                  Retirement and Life Insurance Premiums</t>
  </si>
  <si>
    <t>5 01 03 010</t>
  </si>
  <si>
    <t xml:space="preserve">                  Pag-IBIG Contributions</t>
  </si>
  <si>
    <t>5 01 03 020</t>
  </si>
  <si>
    <t xml:space="preserve">                  Phil-HEALTH Contributions</t>
  </si>
  <si>
    <t>5 01 03 030</t>
  </si>
  <si>
    <t xml:space="preserve">                  Employees Compensation Insurance Premiums</t>
  </si>
  <si>
    <t>5 01 03 040</t>
  </si>
  <si>
    <t xml:space="preserve">                  Terminal Leave Benefits</t>
  </si>
  <si>
    <t>5 01 04 030</t>
  </si>
  <si>
    <t xml:space="preserve">                  Magna Carta/Health Workers Benefits</t>
  </si>
  <si>
    <t>5 01 04 990</t>
  </si>
  <si>
    <t xml:space="preserve">                 Monetization of Accumulated Leave Credits</t>
  </si>
  <si>
    <t xml:space="preserve">                 Productivity Enhancement Incentive</t>
  </si>
  <si>
    <t xml:space="preserve">     Total Personal Services</t>
  </si>
  <si>
    <t xml:space="preserve">      VICENTE J. LLESIS, C.E.</t>
  </si>
  <si>
    <t>Municipal Planning &amp; Dev't. Coor.                  OIC,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</si>
  <si>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5    </t>
    </r>
    <r>
      <rPr>
        <b/>
        <sz val="10"/>
        <color theme="1"/>
        <rFont val="Cambria"/>
        <family val="1"/>
        <scheme val="major"/>
      </rPr>
      <t xml:space="preserve"> of    </t>
    </r>
    <r>
      <rPr>
        <b/>
        <u/>
        <sz val="10"/>
        <color theme="1"/>
        <rFont val="Cambria"/>
        <family val="1"/>
        <scheme val="major"/>
      </rPr>
      <t xml:space="preserve">    9   </t>
    </r>
    <r>
      <rPr>
        <b/>
        <sz val="10"/>
        <color theme="1"/>
        <rFont val="Cambria"/>
        <family val="1"/>
        <scheme val="major"/>
      </rPr>
      <t xml:space="preserve">    pages</t>
    </r>
  </si>
  <si>
    <t xml:space="preserve">     Maintenance and other Operating Expenses</t>
  </si>
  <si>
    <t xml:space="preserve">                Travelling Expenses</t>
  </si>
  <si>
    <t>5 02 01 010</t>
  </si>
  <si>
    <t xml:space="preserve">                Training Expenses</t>
  </si>
  <si>
    <t>5 02 02 010</t>
  </si>
  <si>
    <t xml:space="preserve">                Scholarship Expenses</t>
  </si>
  <si>
    <t>5 02 02 020</t>
  </si>
  <si>
    <t xml:space="preserve">                Office Supplies Expenses</t>
  </si>
  <si>
    <t>5 02 03 010</t>
  </si>
  <si>
    <t xml:space="preserve">                Accountable Forms Expenses</t>
  </si>
  <si>
    <t>5 02 03 020</t>
  </si>
  <si>
    <t xml:space="preserve">                Drugs and Medicines Expenses</t>
  </si>
  <si>
    <t>5 02 03 070</t>
  </si>
  <si>
    <t xml:space="preserve">                Fuel, Oil and Lubricants Expenses</t>
  </si>
  <si>
    <t>5 02 03 090</t>
  </si>
  <si>
    <t xml:space="preserve">                Other Supplies and Materials Expenses</t>
  </si>
  <si>
    <t>5 02 03 990</t>
  </si>
  <si>
    <t xml:space="preserve">                Electricity Expenses</t>
  </si>
  <si>
    <t>5 02 04 020</t>
  </si>
  <si>
    <t xml:space="preserve">                Postage and Courier Services</t>
  </si>
  <si>
    <t>5 02 05 010</t>
  </si>
  <si>
    <t xml:space="preserve">                Telephone Expenses </t>
  </si>
  <si>
    <t>5 02 05 020</t>
  </si>
  <si>
    <t xml:space="preserve">                 Internet Subscription Expenses</t>
  </si>
  <si>
    <t>5 02 05 030</t>
  </si>
  <si>
    <t xml:space="preserve">                 Cable, Satelite, Telegraph and Radio Expenses</t>
  </si>
  <si>
    <t>5 02 05 040</t>
  </si>
  <si>
    <t xml:space="preserve">                 Membership Dues &amp; Contributions to Organizations</t>
  </si>
  <si>
    <t>5 02 99 080</t>
  </si>
  <si>
    <t xml:space="preserve">                 Awards/Rewards Expenses</t>
  </si>
  <si>
    <t>5 02 06 010</t>
  </si>
  <si>
    <t>Municipal Planning &amp; Dev't. Coor.                  OIC, 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</si>
  <si>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6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9 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</si>
  <si>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              Advertising Expenses</t>
  </si>
  <si>
    <t>5 02 99 010</t>
  </si>
  <si>
    <t xml:space="preserve">                 Printing and Publication Expenses</t>
  </si>
  <si>
    <t>5 02 99 020</t>
  </si>
  <si>
    <t xml:space="preserve">                 Representation Expenses</t>
  </si>
  <si>
    <t>5 02 99 030</t>
  </si>
  <si>
    <t xml:space="preserve">                 Transportation and Delivery Expenses</t>
  </si>
  <si>
    <t>5 02 99 040</t>
  </si>
  <si>
    <t xml:space="preserve">                 Rent Expenses</t>
  </si>
  <si>
    <t>5 02 99 050</t>
  </si>
  <si>
    <t xml:space="preserve">                 Prizes</t>
  </si>
  <si>
    <t>5 02 06 020</t>
  </si>
  <si>
    <t xml:space="preserve">                 Auditing Services</t>
  </si>
  <si>
    <t>5 02 11 020</t>
  </si>
  <si>
    <t xml:space="preserve">                 Janitorial Services</t>
  </si>
  <si>
    <t>5 02 12 020</t>
  </si>
  <si>
    <t xml:space="preserve">                 Other General Services</t>
  </si>
  <si>
    <t>5 02 12 990</t>
  </si>
  <si>
    <t xml:space="preserve">                 Other Professional Services</t>
  </si>
  <si>
    <t>5 02 11 990</t>
  </si>
  <si>
    <t xml:space="preserve">                 Repairs and Maintenance -</t>
  </si>
  <si>
    <t xml:space="preserve">                        - Buildings and Other Structures</t>
  </si>
  <si>
    <t>5 02 13 040</t>
  </si>
  <si>
    <t xml:space="preserve">                        - Machinery and Equipment (Office Equipment)</t>
  </si>
  <si>
    <t>5 02 13 050</t>
  </si>
  <si>
    <t xml:space="preserve">                        - Machinery and Equipment (IT Equipment)</t>
  </si>
  <si>
    <t xml:space="preserve">                        - Machinery and Equipment (Construction and</t>
  </si>
  <si>
    <t xml:space="preserve">                                  Heavy Equipment)</t>
  </si>
  <si>
    <t xml:space="preserve">                        - Machinery and Eqyupment (4 wheel tractor)</t>
  </si>
  <si>
    <t xml:space="preserve">                        - Transportation Equipment</t>
  </si>
  <si>
    <t>5 02 13 080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</si>
  <si>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7    </t>
    </r>
    <r>
      <rPr>
        <b/>
        <sz val="10"/>
        <color theme="1"/>
        <rFont val="Cambria"/>
        <family val="1"/>
        <scheme val="major"/>
      </rPr>
      <t xml:space="preserve"> of     </t>
    </r>
    <r>
      <rPr>
        <b/>
        <u/>
        <sz val="10"/>
        <color theme="1"/>
        <rFont val="Cambria"/>
        <family val="1"/>
        <scheme val="major"/>
      </rPr>
      <t xml:space="preserve">   9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</si>
  <si>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                     - Intrastructure Assets</t>
  </si>
  <si>
    <t>5 02 13 030</t>
  </si>
  <si>
    <t xml:space="preserve">                 Subsidy to Local Economic Enterprise</t>
  </si>
  <si>
    <t>5 02 14 080</t>
  </si>
  <si>
    <t xml:space="preserve">                  Donations</t>
  </si>
  <si>
    <t xml:space="preserve">                  Confidential Expenses</t>
  </si>
  <si>
    <t>5 02 10 010</t>
  </si>
  <si>
    <t xml:space="preserve">                  Extraordinary and Miscelleneous Expenses</t>
  </si>
  <si>
    <t>5 02 10 030</t>
  </si>
  <si>
    <t xml:space="preserve">                  Fidelity Bond Premiums</t>
  </si>
  <si>
    <t>5 02 16 020</t>
  </si>
  <si>
    <t xml:space="preserve">                  Insurance Expenses</t>
  </si>
  <si>
    <t>5 03 16 030</t>
  </si>
  <si>
    <t xml:space="preserve">                  Other Maintenance and Operarting Expenses</t>
  </si>
  <si>
    <t>5 02 99 990</t>
  </si>
  <si>
    <t xml:space="preserve">     Total Maintenance and other Operating Expenses</t>
  </si>
  <si>
    <t xml:space="preserve">     Capital Outlays</t>
  </si>
  <si>
    <t xml:space="preserve">                  Office Equipment Outlay</t>
  </si>
  <si>
    <t>1 07 05 020</t>
  </si>
  <si>
    <t xml:space="preserve">                  Information and Communication Technology Eqpmt.</t>
  </si>
  <si>
    <t>1 07 05 030</t>
  </si>
  <si>
    <t xml:space="preserve">           BERNADITH B. SUMALPONG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</si>
  <si>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8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9 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</si>
  <si>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               Furniture and Fixtures Outlay</t>
  </si>
  <si>
    <t>1 07 07 010</t>
  </si>
  <si>
    <t xml:space="preserve">                  Communication Equipment  Outlay</t>
  </si>
  <si>
    <t>1 07 05 070</t>
  </si>
  <si>
    <t xml:space="preserve">                  Other Structures Outlay</t>
  </si>
  <si>
    <t xml:space="preserve">                  Medical Equipment</t>
  </si>
  <si>
    <t>1 07 05 110</t>
  </si>
  <si>
    <t xml:space="preserve">                  Motor Vehicles Outlay</t>
  </si>
  <si>
    <t>1 07 06 010</t>
  </si>
  <si>
    <t xml:space="preserve">     Total Capital Outlays</t>
  </si>
  <si>
    <t xml:space="preserve">     Special Purpose Appropriations (SPAs)</t>
  </si>
  <si>
    <t xml:space="preserve">                 Appropriation for Development Programs/Projects</t>
  </si>
  <si>
    <t xml:space="preserve">                     (20%) Development Fund</t>
  </si>
  <si>
    <t xml:space="preserve">                 Appropriation for Local Disaster Risk Reduction</t>
  </si>
  <si>
    <t xml:space="preserve">                     and Management (LDRRM) Programs/Projects</t>
  </si>
  <si>
    <t xml:space="preserve">                      (5% LDRMM Fund)</t>
  </si>
  <si>
    <t xml:space="preserve">                 Appropriation for Gender and Development</t>
  </si>
  <si>
    <t xml:space="preserve">                      Programs/Projects (5% GAD Fund)</t>
  </si>
  <si>
    <t xml:space="preserve">                 Appropriation for Senior Citizen and Persons with</t>
  </si>
  <si>
    <t xml:space="preserve">          BERNADITH B. SUMALPONG</t>
  </si>
  <si>
    <t>Municipal Planning &amp; Dev't. Coor.                   OIC, 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</si>
  <si>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9 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 9  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</si>
  <si>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               Disabilities (PWD) Programs/Projects (1% Senior</t>
  </si>
  <si>
    <t xml:space="preserve">                      &amp; PWD Fund)</t>
  </si>
  <si>
    <t xml:space="preserve">                 Appropriation for Municipal Council for the</t>
  </si>
  <si>
    <t xml:space="preserve">                      Protection of Children (NCPC) Programs/Projects</t>
  </si>
  <si>
    <t xml:space="preserve">                      (1% MCPC Fund)</t>
  </si>
  <si>
    <t xml:space="preserve">                 Appropriaion for Dicretionary Fund (2% from Real</t>
  </si>
  <si>
    <t xml:space="preserve">                      Property Tax actual collections)</t>
  </si>
  <si>
    <t xml:space="preserve">                 Appropriation for Municipal Peace and Order </t>
  </si>
  <si>
    <t xml:space="preserve">                      Programs/Projects ( MPO Fund)</t>
  </si>
  <si>
    <t xml:space="preserve">                 Aid to 33 Barangays </t>
  </si>
  <si>
    <t xml:space="preserve">                 Acquired immune Deficiency Syndrom (Aids Fund)</t>
  </si>
  <si>
    <t xml:space="preserve">             Total Special Purpose Appropriations (SPAs)</t>
  </si>
  <si>
    <t xml:space="preserve">       Total Expenditures</t>
  </si>
  <si>
    <t>IV. Ending Balance</t>
  </si>
  <si>
    <t>Municipal Planning &amp; Dev't. Coor.                OIC,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</si>
  <si>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1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3    </t>
    </r>
    <r>
      <rPr>
        <b/>
        <sz val="10"/>
        <color theme="1"/>
        <rFont val="Cambria"/>
        <family val="1"/>
        <scheme val="major"/>
      </rPr>
      <t xml:space="preserve">   pages</t>
    </r>
  </si>
  <si>
    <t>OTHER ECONOMIC ENTERPRISE</t>
  </si>
  <si>
    <t xml:space="preserve">          1. Non-Tax Revenue</t>
  </si>
  <si>
    <t xml:space="preserve">              a. Business and Service Income</t>
  </si>
  <si>
    <t xml:space="preserve">                  a. Hospital Fees</t>
  </si>
  <si>
    <t>4 02 02 200</t>
  </si>
  <si>
    <t xml:space="preserve">                  b. Subsidy from other Funds (from General Fund)</t>
  </si>
  <si>
    <t>4 03 01 040</t>
  </si>
  <si>
    <t>NR</t>
  </si>
  <si>
    <t xml:space="preserve">       Total Receipts</t>
  </si>
  <si>
    <t>Municipal Planning &amp; Dev't. Coor.                OIC,  Municipal Accountant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</si>
  <si>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2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3     </t>
    </r>
    <r>
      <rPr>
        <b/>
        <sz val="10"/>
        <color theme="1"/>
        <rFont val="Cambria"/>
        <family val="1"/>
        <scheme val="major"/>
      </rPr>
      <t xml:space="preserve">   pages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</si>
  <si>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3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3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</si>
  <si>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              Fidelity Bond Premiums</t>
  </si>
  <si>
    <t xml:space="preserve">       Total Maintenance and other Operating Expenses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</si>
  <si>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1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3    </t>
    </r>
    <r>
      <rPr>
        <b/>
        <sz val="10"/>
        <color theme="1"/>
        <rFont val="Cambria"/>
        <family val="1"/>
        <scheme val="major"/>
      </rPr>
      <t xml:space="preserve">   pages</t>
    </r>
  </si>
  <si>
    <t>PUBLIC UTILITIES</t>
  </si>
  <si>
    <t xml:space="preserve">                  a. Waterworks System Fees</t>
  </si>
  <si>
    <t>4 02 02 090</t>
  </si>
  <si>
    <t xml:space="preserve">        BERNADITH B. SUMALPONG</t>
  </si>
  <si>
    <t xml:space="preserve">       VICENTE J. LLESIS, C.E.</t>
  </si>
  <si>
    <t xml:space="preserve">                 Repairs and Maintenance - </t>
  </si>
  <si>
    <t xml:space="preserve">                      - Transportation Equipment (Motor Vehicles)</t>
  </si>
  <si>
    <t>5 02 13 60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</si>
  <si>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1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2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</si>
  <si>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               a. Receipts from Markets Operations</t>
  </si>
  <si>
    <t>4 02 02 140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</si>
  <si>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2    </t>
    </r>
    <r>
      <rPr>
        <b/>
        <sz val="10"/>
        <color theme="1"/>
        <rFont val="Cambria"/>
        <family val="1"/>
        <scheme val="major"/>
      </rPr>
      <t xml:space="preserve"> of   </t>
    </r>
    <r>
      <rPr>
        <b/>
        <u/>
        <sz val="10"/>
        <color theme="1"/>
        <rFont val="Cambria"/>
        <family val="1"/>
        <scheme val="major"/>
      </rPr>
      <t xml:space="preserve">    2     </t>
    </r>
    <r>
      <rPr>
        <b/>
        <sz val="10"/>
        <color theme="1"/>
        <rFont val="Cambria"/>
        <family val="1"/>
        <scheme val="major"/>
      </rPr>
      <t xml:space="preserve">   pages</t>
    </r>
  </si>
  <si>
    <t xml:space="preserve">   VICENTE J. LLESIS, C.E.</t>
  </si>
  <si>
    <t>Municipal Planning &amp; Dev't. Coor.               0IC,  Municipal Accountant</t>
  </si>
  <si>
    <t>LBP Form No. 2a</t>
  </si>
  <si>
    <t xml:space="preserve">      Annex E</t>
  </si>
  <si>
    <t>PROGRAM/APPROPRIATION and OBLIGATION for SPECIAL PURPOSE APPROPRIATIONS</t>
  </si>
  <si>
    <t>LGU:    MIDSALIP, ZAMBOANGA DEL SUR</t>
  </si>
  <si>
    <t>OFFICE OF THE MUNICIPAL MAYOR</t>
  </si>
  <si>
    <t>SPECIAL PURPOSE APPROPRIATIONS</t>
  </si>
  <si>
    <t>20% ECONOMIC DEVELOPMENT FUND</t>
  </si>
  <si>
    <t xml:space="preserve">AIP </t>
  </si>
  <si>
    <t>Past Year (Actual)</t>
  </si>
  <si>
    <t>Current Year</t>
  </si>
  <si>
    <t>Reference Code</t>
  </si>
  <si>
    <t>Sector</t>
  </si>
  <si>
    <t>Program/Project/Activity</t>
  </si>
  <si>
    <t>Actual</t>
  </si>
  <si>
    <t>Estimate</t>
  </si>
  <si>
    <t>(Proposed) 2019</t>
  </si>
  <si>
    <t>Social Development</t>
  </si>
  <si>
    <t>8000-3 01 011</t>
  </si>
  <si>
    <t>1.Construction of Multipurpose</t>
  </si>
  <si>
    <t xml:space="preserve">    Building Phase I</t>
  </si>
  <si>
    <t>2. Construction of Evacuation Center</t>
  </si>
  <si>
    <t xml:space="preserve">    Phase I</t>
  </si>
  <si>
    <t>Economic Development</t>
  </si>
  <si>
    <t>8000-80-8-3</t>
  </si>
  <si>
    <t>3. Development of Baculan Water</t>
  </si>
  <si>
    <t>1 07 03 990</t>
  </si>
  <si>
    <t xml:space="preserve">    Fall and Mountain Resort</t>
  </si>
  <si>
    <t>4. Rehab/Improvement of Barangay</t>
  </si>
  <si>
    <t xml:space="preserve">    Roads (Jct. Bacahan-Dumalinao .05km</t>
  </si>
  <si>
    <t xml:space="preserve">    Pob.B-Palili-Kahayagan 8.05 km., Jct</t>
  </si>
  <si>
    <t xml:space="preserve">    Timbaboy-Guinabot 4.3 km, Pob. A-</t>
  </si>
  <si>
    <t xml:space="preserve">    cemetery 1.2 km, Pob. A-Cumarom-</t>
  </si>
  <si>
    <t xml:space="preserve">    Cabaluran 12 km, Golictop-Tulbong</t>
  </si>
  <si>
    <t xml:space="preserve">    1.9 km., Jct New Katipunan-Licuroan</t>
  </si>
  <si>
    <t xml:space="preserve">    3.5 km, Jct Canipay Sur-Tuluan .80 km,</t>
  </si>
  <si>
    <t xml:space="preserve">          SUB - TOTAL</t>
  </si>
  <si>
    <t xml:space="preserve">                             PREPARED :</t>
  </si>
  <si>
    <t xml:space="preserve">                                        </t>
  </si>
  <si>
    <t>REVIEWED:</t>
  </si>
  <si>
    <t xml:space="preserve">         APPROVED:</t>
  </si>
  <si>
    <t>LEONIDA M. ALBOR-ANGCAP</t>
  </si>
  <si>
    <t xml:space="preserve">  RAMONITA G. BENDICION</t>
  </si>
  <si>
    <t xml:space="preserve">                LEONIDA M. ALBOR-ANGCAP</t>
  </si>
  <si>
    <t xml:space="preserve">           Department Head</t>
  </si>
  <si>
    <t xml:space="preserve">   Municipal Budget Officer</t>
  </si>
  <si>
    <t xml:space="preserve">                        Local Chief Executive</t>
  </si>
  <si>
    <t xml:space="preserve"> Sigapod-Matalang 3.12 km, Matalang-</t>
  </si>
  <si>
    <t xml:space="preserve">  Duelic 1.82 km, Jct Matalang-Pisompo-</t>
  </si>
  <si>
    <t xml:space="preserve">  ngan 7.2 km, Pisompongan-Piwan </t>
  </si>
  <si>
    <t xml:space="preserve">  6.65 km.</t>
  </si>
  <si>
    <t>5.Establishment of fresh water fishpond</t>
  </si>
  <si>
    <t xml:space="preserve">   at LGU Midsalip and Provision of </t>
  </si>
  <si>
    <t xml:space="preserve">   Skill to farmers in relation to Fresh</t>
  </si>
  <si>
    <t xml:space="preserve">   Water fish management</t>
  </si>
  <si>
    <t>6. Construction of Barangay Roads</t>
  </si>
  <si>
    <t>1 07 03 010</t>
  </si>
  <si>
    <t xml:space="preserve">    section Golictop Barangay Hall-</t>
  </si>
  <si>
    <t xml:space="preserve">    Golictop National High School to</t>
  </si>
  <si>
    <t xml:space="preserve">    Baculan Falls 2.5 km</t>
  </si>
  <si>
    <t>7. Construction of Waste Recycling</t>
  </si>
  <si>
    <t>1 07 04 990</t>
  </si>
  <si>
    <t xml:space="preserve">    Facility Building</t>
  </si>
  <si>
    <t xml:space="preserve">        SUB - TOTAL</t>
  </si>
  <si>
    <t xml:space="preserve">        GRAND TOTAL</t>
  </si>
  <si>
    <t>5% MUNICIPAL DISASTER RISK REDUCTION MANAGEMENT (MDRRM) FUND</t>
  </si>
  <si>
    <t>QUICK RESPONSE FUND (30%)</t>
  </si>
  <si>
    <t>9000-3 01 001</t>
  </si>
  <si>
    <t>Other Services</t>
  </si>
  <si>
    <t>WELFARE GOODS</t>
  </si>
  <si>
    <t>5 02 03 050</t>
  </si>
  <si>
    <t xml:space="preserve">Provision of foods/non-foods </t>
  </si>
  <si>
    <t>standard packing based on daily</t>
  </si>
  <si>
    <t>food basket, hygiene kits, family kits,</t>
  </si>
  <si>
    <t xml:space="preserve">relief distribution sheets, regular cycle </t>
  </si>
  <si>
    <t>foods, distribution and medicine (MOA</t>
  </si>
  <si>
    <t xml:space="preserve">for NFA, pharmacy, groceries and </t>
  </si>
  <si>
    <t>other stakeholders for quick response.</t>
  </si>
  <si>
    <t xml:space="preserve">   TOTAL QUICK RESPONSE FUND (30%)</t>
  </si>
  <si>
    <t>PRE - DISASTER (70%)</t>
  </si>
  <si>
    <t xml:space="preserve">TRAINING AND MEETINGS </t>
  </si>
  <si>
    <t>&gt; LDEV Federated monthly meeting</t>
  </si>
  <si>
    <t>&gt;LDEV Summit</t>
  </si>
  <si>
    <t>&gt; ICS3-Training</t>
  </si>
  <si>
    <t xml:space="preserve">    SUB - TOTAL</t>
  </si>
  <si>
    <t>STOCKPILING OF FOODS &amp; NON-FOODS</t>
  </si>
  <si>
    <t>FOODS: Rice, canned goods, noodles,</t>
  </si>
  <si>
    <t>5 02 04 010</t>
  </si>
  <si>
    <t>ready-to-eat meals, potable water and</t>
  </si>
  <si>
    <t>other related foods supplies .</t>
  </si>
  <si>
    <t xml:space="preserve">NON-FOODS: </t>
  </si>
  <si>
    <t xml:space="preserve">   Fuel, Oil and Lubricants Expenses</t>
  </si>
  <si>
    <t>CONSTRUCTION:</t>
  </si>
  <si>
    <t>Expansion of Emergency Operation</t>
  </si>
  <si>
    <t xml:space="preserve">     Center (EOC)</t>
  </si>
  <si>
    <t>EARLY WARNING:</t>
  </si>
  <si>
    <t>1 07 05 090</t>
  </si>
  <si>
    <t>Warning signages,Siren &amp; Geo Hazard</t>
  </si>
  <si>
    <t>1 unit Television set</t>
  </si>
  <si>
    <t>1 set internet connection</t>
  </si>
  <si>
    <t>1 set cable connection</t>
  </si>
  <si>
    <t>1 set desktop computer w. printer</t>
  </si>
  <si>
    <t>1 set CCTV w/ monitor (8WiFi cam)</t>
  </si>
  <si>
    <t>RESCUE SUPPLIES</t>
  </si>
  <si>
    <t>&gt; Fire Extinguizers</t>
  </si>
  <si>
    <t>RESPONSE</t>
  </si>
  <si>
    <t>1 07 05 080</t>
  </si>
  <si>
    <t>&gt;  Purchase of Backhoe</t>
  </si>
  <si>
    <t>&gt; Purchase of 1 unit Rescue Car</t>
  </si>
  <si>
    <t xml:space="preserve">   (4x4 ordinary multicab</t>
  </si>
  <si>
    <t>5 02 16 030</t>
  </si>
  <si>
    <t>&gt; Insurance for LDEV and Responders</t>
  </si>
  <si>
    <t>&gt; Cash Assistance to disaster stricken</t>
  </si>
  <si>
    <t xml:space="preserve">    families</t>
  </si>
  <si>
    <t>&gt; Renewal of Radio Licensing</t>
  </si>
  <si>
    <t>&gt;Fabrication of Collapsible steel pipe</t>
  </si>
  <si>
    <t>RECOVERY</t>
  </si>
  <si>
    <t>&gt; Reforestation (Bagging/Planting)</t>
  </si>
  <si>
    <t xml:space="preserve">    TOTAL - 70% LDRRM FUND</t>
  </si>
  <si>
    <t xml:space="preserve">   TOTAL  LDRRM FUND</t>
  </si>
  <si>
    <t>5% GENDER AND DEVELOPMENT (GAD)</t>
  </si>
  <si>
    <t>3000-3 01 011</t>
  </si>
  <si>
    <t>Social Services</t>
  </si>
  <si>
    <t>Nutrition Month Celebration</t>
  </si>
  <si>
    <t>BNS Training</t>
  </si>
  <si>
    <t>5 02 03 080</t>
  </si>
  <si>
    <t>Procurement  of Laboratory Supplies</t>
  </si>
  <si>
    <t xml:space="preserve">  and reagents</t>
  </si>
  <si>
    <t>Philhealth Profiling</t>
  </si>
  <si>
    <t xml:space="preserve">LGU Health Insurance for Indigent </t>
  </si>
  <si>
    <t xml:space="preserve">   Families</t>
  </si>
  <si>
    <t>Mass Bloodletting Activity</t>
  </si>
  <si>
    <t>Food Handler's seminar &amp; Stool Exam</t>
  </si>
  <si>
    <t xml:space="preserve">    &amp; Hepatitis A Screening</t>
  </si>
  <si>
    <t>Iwas Upos Caravan</t>
  </si>
  <si>
    <t xml:space="preserve">  *Smoking Cessation Classes and</t>
  </si>
  <si>
    <t xml:space="preserve">    support group IEC</t>
  </si>
  <si>
    <t>Conduct seminar on Toga Muna Bago</t>
  </si>
  <si>
    <t>Traje de Boda/U4U Teen Trail among</t>
  </si>
  <si>
    <t>Junior and Senior High Schools</t>
  </si>
  <si>
    <t xml:space="preserve">Conduct seminar on Teen- age </t>
  </si>
  <si>
    <t xml:space="preserve">      PREPARED:</t>
  </si>
  <si>
    <t xml:space="preserve">                                               REVIEWED:</t>
  </si>
  <si>
    <t>APPROVED:</t>
  </si>
  <si>
    <t xml:space="preserve">          LEONIDA M. ALBOR-ANGCAP</t>
  </si>
  <si>
    <t xml:space="preserve">                                                           RAMONITA G. BENDICION</t>
  </si>
  <si>
    <t xml:space="preserve">     Department Head</t>
  </si>
  <si>
    <t xml:space="preserve">                                                            Municipal Budget Officer</t>
  </si>
  <si>
    <t xml:space="preserve">                   Local Chief Executive</t>
  </si>
  <si>
    <t>Pregnancy &amp; Early Marriage</t>
  </si>
  <si>
    <t>Reproduction and Distribution of</t>
  </si>
  <si>
    <t xml:space="preserve">  information materials</t>
  </si>
  <si>
    <t>Aid to the needy/Assistance to</t>
  </si>
  <si>
    <t xml:space="preserve">   Individual in Crisis situation</t>
  </si>
  <si>
    <t>Conduct Advocacy on Women's right,</t>
  </si>
  <si>
    <t xml:space="preserve">   magna carta for women</t>
  </si>
  <si>
    <t>FP Caravan and Advocacy</t>
  </si>
  <si>
    <t>Purchase of Medicines</t>
  </si>
  <si>
    <t>School based advocacy on infection</t>
  </si>
  <si>
    <t xml:space="preserve">  control among elementary students</t>
  </si>
  <si>
    <t>Community based advocacy on</t>
  </si>
  <si>
    <t xml:space="preserve">  prevention of communicable diseases</t>
  </si>
  <si>
    <t xml:space="preserve">  through vaccination</t>
  </si>
  <si>
    <t>Advocacy and mass testing (HIV/AIDS,</t>
  </si>
  <si>
    <t xml:space="preserve">   and STI)</t>
  </si>
  <si>
    <t>Purchase of dental anesthesia, needles</t>
  </si>
  <si>
    <t xml:space="preserve">   and other materials</t>
  </si>
  <si>
    <t>3000-3-01 011</t>
  </si>
  <si>
    <t>Dental Extraction and Oral Check-up</t>
  </si>
  <si>
    <t>Purchase and distribution of kiddie</t>
  </si>
  <si>
    <t xml:space="preserve">   toothbrush and toothpast</t>
  </si>
  <si>
    <t>Purchase of scaler and other materials</t>
  </si>
  <si>
    <t xml:space="preserve">   for oral prophylaxis among pregnant</t>
  </si>
  <si>
    <t xml:space="preserve">   mothers</t>
  </si>
  <si>
    <t>BHW Training on basic smearing</t>
  </si>
  <si>
    <t xml:space="preserve">  * Lung Month Celebration</t>
  </si>
  <si>
    <t xml:space="preserve">  * Mass Sputum AFB Screening</t>
  </si>
  <si>
    <t>5 02 03 071</t>
  </si>
  <si>
    <t>Purchase of Medicine</t>
  </si>
  <si>
    <t>Purchase of Medical Equipments</t>
  </si>
  <si>
    <t xml:space="preserve">Training on Organic Agricultural </t>
  </si>
  <si>
    <t xml:space="preserve">    Methods and Practices</t>
  </si>
  <si>
    <t>Civil Registration Program</t>
  </si>
  <si>
    <t xml:space="preserve">    * Registration to the LCR of men, </t>
  </si>
  <si>
    <t xml:space="preserve">       women &amp; children without birth</t>
  </si>
  <si>
    <t xml:space="preserve">       certificates </t>
  </si>
  <si>
    <t xml:space="preserve">   * Mass Wedding. IEC campaign</t>
  </si>
  <si>
    <t>1 07 03 050</t>
  </si>
  <si>
    <t>Installation of additional 9 solar</t>
  </si>
  <si>
    <t xml:space="preserve">   powered street lights and Maintenance</t>
  </si>
  <si>
    <t xml:space="preserve">   and replacement of 31 busted solar</t>
  </si>
  <si>
    <t xml:space="preserve">   powered street lights </t>
  </si>
  <si>
    <t>Capability Building</t>
  </si>
  <si>
    <t xml:space="preserve">    * Trainings on GAD issues for</t>
  </si>
  <si>
    <t xml:space="preserve">       employees</t>
  </si>
  <si>
    <t xml:space="preserve">    * Trainers' Training for GAD</t>
  </si>
  <si>
    <t xml:space="preserve">       facilitators &amp; Network linkages</t>
  </si>
  <si>
    <t xml:space="preserve">       to selected LGUs re: Best Practices</t>
  </si>
  <si>
    <t xml:space="preserve">       on GAD</t>
  </si>
  <si>
    <t>Training and support services</t>
  </si>
  <si>
    <t xml:space="preserve">Provision of office equipments, </t>
  </si>
  <si>
    <t xml:space="preserve">    supplies to GAD office</t>
  </si>
  <si>
    <t>Hiring of Job Orders as support staffs</t>
  </si>
  <si>
    <t xml:space="preserve">      SUB - TOTAL</t>
  </si>
  <si>
    <t xml:space="preserve">     GRAND TOTAL 5% GAD FUND</t>
  </si>
  <si>
    <t>MUNICIPAL PEACE AND ORDER FUND</t>
  </si>
  <si>
    <t>1000-3 01-001</t>
  </si>
  <si>
    <t>General Services</t>
  </si>
  <si>
    <t>1. CRIME PREVENTION</t>
  </si>
  <si>
    <t>a.  Conduct Barangay Visitation</t>
  </si>
  <si>
    <t>b. Strengthen implementation of</t>
  </si>
  <si>
    <t xml:space="preserve">    Pulis sa Barangay</t>
  </si>
  <si>
    <t>c. Mobilization of BPATS and</t>
  </si>
  <si>
    <t xml:space="preserve">    Barangay Tanods, and other  </t>
  </si>
  <si>
    <t xml:space="preserve">    force multipliers</t>
  </si>
  <si>
    <t>d. Implement PIPS (Mobile/foot</t>
  </si>
  <si>
    <t xml:space="preserve">     patrols and checkpoints)</t>
  </si>
  <si>
    <t>e. Allocate travel allowance in arresting</t>
  </si>
  <si>
    <t xml:space="preserve">   wanted persons</t>
  </si>
  <si>
    <t>f. Allocate allowance to send personnel</t>
  </si>
  <si>
    <t xml:space="preserve">    to undergo investigation courses</t>
  </si>
  <si>
    <t>1000-03 01 001</t>
  </si>
  <si>
    <t>g. Allocate Allowance for filing of cases</t>
  </si>
  <si>
    <t>and follow-up investigation</t>
  </si>
  <si>
    <t xml:space="preserve">   Procurement of:</t>
  </si>
  <si>
    <t>h. Additional gas allocation</t>
  </si>
  <si>
    <t>5 02 13 060</t>
  </si>
  <si>
    <t>i. Maintenance of vehicles</t>
  </si>
  <si>
    <t xml:space="preserve">j . Printer Ink Compatible with the </t>
  </si>
  <si>
    <t xml:space="preserve">    Epson printers</t>
  </si>
  <si>
    <t>k. A4 and long bond papers (4 reams</t>
  </si>
  <si>
    <t xml:space="preserve">    of A4 bond paper per  month, 3 reams</t>
  </si>
  <si>
    <t xml:space="preserve">    of long bond paper per month and</t>
  </si>
  <si>
    <t xml:space="preserve">    2 reams of short bond paper per</t>
  </si>
  <si>
    <t xml:space="preserve">    month)</t>
  </si>
  <si>
    <t>l. 8 units steel cabinets (case folders</t>
  </si>
  <si>
    <t xml:space="preserve">    and evidences)</t>
  </si>
  <si>
    <t>m. 8 sets of office table with drawers</t>
  </si>
  <si>
    <t xml:space="preserve">     3 doz mono block chairs</t>
  </si>
  <si>
    <t xml:space="preserve">     2 way  mirror</t>
  </si>
  <si>
    <t>n. 8 units of level 2 bulletproof vest</t>
  </si>
  <si>
    <t>o. 10 units of vhf/uhf long range</t>
  </si>
  <si>
    <t xml:space="preserve">    handheld radio</t>
  </si>
  <si>
    <t>2. CONFLICT</t>
  </si>
  <si>
    <t>a. Support and maintenance of</t>
  </si>
  <si>
    <t xml:space="preserve">    military patrol bases and </t>
  </si>
  <si>
    <t xml:space="preserve">    detachments</t>
  </si>
  <si>
    <t>b. Deployment of Bayanihan Teams</t>
  </si>
  <si>
    <t>c. Conduct Serbisyo Caravan to the</t>
  </si>
  <si>
    <t xml:space="preserve">    barangays</t>
  </si>
  <si>
    <t>d. Conduct of regular Barangay</t>
  </si>
  <si>
    <t xml:space="preserve">     Assembly</t>
  </si>
  <si>
    <t>e. Interfaith Symposium</t>
  </si>
  <si>
    <t>f. Strengthening of the Lupong</t>
  </si>
  <si>
    <t xml:space="preserve">    Tagapamayapa</t>
  </si>
  <si>
    <t>g. Implementation of Katarungang</t>
  </si>
  <si>
    <t xml:space="preserve">    Pambarangay (KP)</t>
  </si>
  <si>
    <t>h. Empowerment of Timuays as Tribal</t>
  </si>
  <si>
    <t xml:space="preserve">     Conflict Managers</t>
  </si>
  <si>
    <t xml:space="preserve">    Balonai, Piwan, Licuroan and</t>
  </si>
  <si>
    <t xml:space="preserve">    Pawan</t>
  </si>
  <si>
    <t>i. Installation of Additional PNP,</t>
  </si>
  <si>
    <t xml:space="preserve">     Military detachments of barangays</t>
  </si>
  <si>
    <t xml:space="preserve">     Balonai, Piwan, Licuroan and Pawan</t>
  </si>
  <si>
    <t>3. EMERGENCY/CRISIS MANAGEMENT</t>
  </si>
  <si>
    <t xml:space="preserve">               AND FIRE SAFETY</t>
  </si>
  <si>
    <t xml:space="preserve"> &gt; Training for BERT and Fire</t>
  </si>
  <si>
    <t xml:space="preserve">     Volunteers</t>
  </si>
  <si>
    <t xml:space="preserve"> &gt; Desltop Computers</t>
  </si>
  <si>
    <t xml:space="preserve"> &gt; Laptop Computer</t>
  </si>
  <si>
    <t xml:space="preserve"> &gt; 1 set anatomical dolls (boy &amp; girl)</t>
  </si>
  <si>
    <t xml:space="preserve"> &gt;  Voice recorders</t>
  </si>
  <si>
    <t xml:space="preserve">    GRAND TOTAL</t>
  </si>
  <si>
    <t xml:space="preserve"> MUNICIPAL COUNCIL FOR THE PROTECTION OF CHILDREN (MCPC)</t>
  </si>
  <si>
    <t>3000-3 02 005</t>
  </si>
  <si>
    <t>I-PLANNING</t>
  </si>
  <si>
    <t xml:space="preserve">  &gt; Conduct MCPC regular meeting</t>
  </si>
  <si>
    <t>p</t>
  </si>
  <si>
    <t xml:space="preserve">  &gt; BCPC Monitoring and Evaluation</t>
  </si>
  <si>
    <t xml:space="preserve">  &gt; Search for Functional BCPC Brgys/</t>
  </si>
  <si>
    <t xml:space="preserve">     conduct awarding ceremony</t>
  </si>
  <si>
    <t xml:space="preserve">   &lt; Seminars and Trainings of MCPC</t>
  </si>
  <si>
    <t>II-PROTECTION</t>
  </si>
  <si>
    <t>5 02 02 01</t>
  </si>
  <si>
    <t xml:space="preserve">  &gt; Advocacy on child-related laws,</t>
  </si>
  <si>
    <t xml:space="preserve">     policies such as R.A. 9262, R.A. 7610</t>
  </si>
  <si>
    <t xml:space="preserve">     and R.A. 9344</t>
  </si>
  <si>
    <t xml:space="preserve"> </t>
  </si>
  <si>
    <t>III-SURVIVAL</t>
  </si>
  <si>
    <t xml:space="preserve">  &gt; Incentives to Performing BNS,BHW</t>
  </si>
  <si>
    <t xml:space="preserve">      and DCW</t>
  </si>
  <si>
    <t xml:space="preserve">  &gt; Vitamin Supplementation &amp; Feeding</t>
  </si>
  <si>
    <t xml:space="preserve">  &gt; Financial Assistance to Child at</t>
  </si>
  <si>
    <t xml:space="preserve">               DINAH M. ANDALE</t>
  </si>
  <si>
    <t xml:space="preserve">                Department Head</t>
  </si>
  <si>
    <t xml:space="preserve"> OIC, Municipal Social Welfare Dev't.  Officer</t>
  </si>
  <si>
    <t xml:space="preserve">    Risk and child</t>
  </si>
  <si>
    <t>IV-DEVELOPMENT</t>
  </si>
  <si>
    <t xml:space="preserve">  &gt; Distribution of rubber boats &amp; </t>
  </si>
  <si>
    <t xml:space="preserve">      raincoats</t>
  </si>
  <si>
    <t xml:space="preserve">  &gt; Children Summit (Congress)</t>
  </si>
  <si>
    <t xml:space="preserve">  &gt; Provision of Instructional Materials</t>
  </si>
  <si>
    <t xml:space="preserve">    (Audio Video) at ECCD Center (6 units</t>
  </si>
  <si>
    <t xml:space="preserve">    Televion set) Piwan, Licuroan, New</t>
  </si>
  <si>
    <t xml:space="preserve">    Katipunan, Guitalos, Dakayakan</t>
  </si>
  <si>
    <t xml:space="preserve">     &amp; Duelic</t>
  </si>
  <si>
    <t xml:space="preserve">  &gt; Distribution of 6 units Height Board </t>
  </si>
  <si>
    <t xml:space="preserve">     in Barangay Health Center of </t>
  </si>
  <si>
    <t xml:space="preserve">     barangay Piwan, Pili, Duelic, </t>
  </si>
  <si>
    <t xml:space="preserve">    Pisompongan, New Katipunan and</t>
  </si>
  <si>
    <t xml:space="preserve">    Guitalos</t>
  </si>
  <si>
    <t>.</t>
  </si>
  <si>
    <t xml:space="preserve">    GRAND TOTAL  1% MCPC Fund</t>
  </si>
  <si>
    <t xml:space="preserve"> SENIOR CITIZEN AND PERSON WITH DISABILITY FUND</t>
  </si>
  <si>
    <t>Travelling Expenses</t>
  </si>
  <si>
    <t>SENIOR CITIZEN</t>
  </si>
  <si>
    <t>Elderly Filipino Week Celebration</t>
  </si>
  <si>
    <t>Senior Citizen monthly meeting</t>
  </si>
  <si>
    <t>Other Supplies and Materials Expenses</t>
  </si>
  <si>
    <t>Death Benefit R.A. 9994</t>
  </si>
  <si>
    <t>Capital Outlay:</t>
  </si>
  <si>
    <t>Office Equipment Outlay</t>
  </si>
  <si>
    <t>Information &amp; Comm. Technology Eqpt.</t>
  </si>
  <si>
    <t>Furnitures and Fixtures Outlay</t>
  </si>
  <si>
    <t xml:space="preserve">    SUB - TOTAL  SENIOR CITIZEN</t>
  </si>
  <si>
    <t>PERSON WITH</t>
  </si>
  <si>
    <t>PWD Celebration</t>
  </si>
  <si>
    <t>DISABILITY</t>
  </si>
  <si>
    <t>CWD Support Program</t>
  </si>
  <si>
    <t>Assistive Devices/Cash Donations</t>
  </si>
  <si>
    <t>Office Supplies Expenses</t>
  </si>
  <si>
    <t>Monthly Meeting/Monitoring Expenses</t>
  </si>
  <si>
    <t>Livelihood Program (Hog Raising)</t>
  </si>
  <si>
    <t xml:space="preserve">    SUB - TOTAL  PWD</t>
  </si>
  <si>
    <t xml:space="preserve">    GRAND TOTAL  1% SC &amp; PWD Fund</t>
  </si>
  <si>
    <t xml:space="preserve"> ACQUIRED IMMUNE DEFICIENCY SYNDROM (AIDS)</t>
  </si>
  <si>
    <t>Organization of the Local AIDS Coundil</t>
  </si>
  <si>
    <t>5 01 02 050</t>
  </si>
  <si>
    <t>Subsistence Allowance of members</t>
  </si>
  <si>
    <t>during council meetings</t>
  </si>
  <si>
    <t>Advocaty of AIDS and other STIs</t>
  </si>
  <si>
    <t>(Red Ribbon Summit)</t>
  </si>
  <si>
    <t>Subsistence Allowance of participants</t>
  </si>
  <si>
    <t>Honorarium for Speakers</t>
  </si>
  <si>
    <t>IEC Materials (Tarpaulins, Pamphlets,</t>
  </si>
  <si>
    <t>Booklets,etc.)</t>
  </si>
  <si>
    <t>Hygiene Kits</t>
  </si>
  <si>
    <t>Mass Testing for HIV infection</t>
  </si>
  <si>
    <t>Subsistence Allowance for Participants</t>
  </si>
  <si>
    <t>and Testing Team</t>
  </si>
  <si>
    <t>Hororium for Phlebotomists/Medical</t>
  </si>
  <si>
    <t>Technologists</t>
  </si>
  <si>
    <t xml:space="preserve">5 02 99 040 </t>
  </si>
  <si>
    <t>Referral and Transportation</t>
  </si>
  <si>
    <t xml:space="preserve">    GRAND TOTAL  </t>
  </si>
  <si>
    <t xml:space="preserve">  PREPARED:</t>
  </si>
  <si>
    <t xml:space="preserve">      FHREDERICK B. SARABIA, DDM</t>
  </si>
  <si>
    <t xml:space="preserve">   Department Head</t>
  </si>
  <si>
    <t xml:space="preserve">         OIC-Municipal Health Officer</t>
  </si>
  <si>
    <t>Local Budget Preparation Form No. 3</t>
  </si>
  <si>
    <t xml:space="preserve">   Annex F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</si>
  <si>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6   </t>
    </r>
    <r>
      <rPr>
        <b/>
        <sz val="10"/>
        <color theme="1"/>
        <rFont val="Cambria"/>
        <family val="1"/>
        <scheme val="major"/>
      </rPr>
      <t xml:space="preserve">     pages</t>
    </r>
  </si>
  <si>
    <t>PLANTILLA OF LGU PERSONNEL FY 2019</t>
  </si>
  <si>
    <r>
      <t xml:space="preserve">LGU:    </t>
    </r>
    <r>
      <rPr>
        <b/>
        <u/>
        <sz val="12"/>
        <color theme="1"/>
        <rFont val="American Classic"/>
        <family val="1"/>
      </rPr>
      <t>Midsalip, Zamboanga del Sur</t>
    </r>
  </si>
  <si>
    <r>
      <t xml:space="preserve">OFFICE OF THE MUNICIPAL MAYOR - </t>
    </r>
    <r>
      <rPr>
        <b/>
        <u/>
        <sz val="11"/>
        <color theme="1"/>
        <rFont val="Cambria"/>
        <family val="1"/>
        <scheme val="major"/>
      </rPr>
      <t>1000-3- 01- 001</t>
    </r>
  </si>
  <si>
    <t>Item</t>
  </si>
  <si>
    <t>Current Year Authorized</t>
  </si>
  <si>
    <t>Budget Year Proposed</t>
  </si>
  <si>
    <t>Increase/</t>
  </si>
  <si>
    <t>Number</t>
  </si>
  <si>
    <t>Position Title</t>
  </si>
  <si>
    <t>Name of Incumbent</t>
  </si>
  <si>
    <t>Rate/Annum</t>
  </si>
  <si>
    <t>Decrease</t>
  </si>
  <si>
    <t>Old</t>
  </si>
  <si>
    <t>New</t>
  </si>
  <si>
    <t>SG/Step</t>
  </si>
  <si>
    <t>Amount</t>
  </si>
  <si>
    <r>
      <t xml:space="preserve">A. </t>
    </r>
    <r>
      <rPr>
        <b/>
        <u/>
        <sz val="12"/>
        <color theme="1"/>
        <rFont val="Cambria"/>
        <family val="1"/>
        <scheme val="major"/>
      </rPr>
      <t>PERMANENT POSITIONS</t>
    </r>
  </si>
  <si>
    <t>MUNICIPAL MAYOR 1</t>
  </si>
  <si>
    <t>Leonida M. Albor-Angcap</t>
  </si>
  <si>
    <t>113-A6-27/1</t>
  </si>
  <si>
    <t>115-A6-27/1</t>
  </si>
  <si>
    <t>CLERK II</t>
  </si>
  <si>
    <t>Bonifacio O. Quiber</t>
  </si>
  <si>
    <t>113-A6-4/1</t>
  </si>
  <si>
    <t>115-A6-4/1</t>
  </si>
  <si>
    <t>WATCHMAN</t>
  </si>
  <si>
    <t xml:space="preserve">Santos  M. Caparoso, Jr. </t>
  </si>
  <si>
    <t>MUNICIPAL ADMINISTRATOR</t>
  </si>
  <si>
    <t>Norman J. Morales</t>
  </si>
  <si>
    <t>113-A6-24/1</t>
  </si>
  <si>
    <t>115-A6-24/1</t>
  </si>
  <si>
    <t>DRIVER II</t>
  </si>
  <si>
    <t>Carmelito S. Caparoso</t>
  </si>
  <si>
    <t>113-A6-4/5</t>
  </si>
  <si>
    <t>115-A6-4/5</t>
  </si>
  <si>
    <t>COMPUTER OPERATOR I</t>
  </si>
  <si>
    <t>Isabelo III M. Sabuero</t>
  </si>
  <si>
    <t>113-A6-7/1</t>
  </si>
  <si>
    <t>115-A6-7/1</t>
  </si>
  <si>
    <t>CLERK IV</t>
  </si>
  <si>
    <t>Arellano C. Carpio, Jr.</t>
  </si>
  <si>
    <t>113-A6-8/1</t>
  </si>
  <si>
    <t>115-A6-8/1</t>
  </si>
  <si>
    <t>PREPARED:</t>
  </si>
  <si>
    <t xml:space="preserve">                     REVIEWED:</t>
  </si>
  <si>
    <t xml:space="preserve">    FHREDERICK B. SARABIA, DDM      </t>
  </si>
  <si>
    <t xml:space="preserve">                              RAMONITA G. BENDICION</t>
  </si>
  <si>
    <t xml:space="preserve">             LEONIDA M. ALBOR-ANGCAP</t>
  </si>
  <si>
    <t xml:space="preserve">            Dentist II</t>
  </si>
  <si>
    <t xml:space="preserve">                                Municipal Budget Officer</t>
  </si>
  <si>
    <t xml:space="preserve">                      Local Chief Executive</t>
  </si>
  <si>
    <t>Human Resource Management Officer</t>
  </si>
  <si>
    <t xml:space="preserve">            Designate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</si>
  <si>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 </t>
    </r>
    <r>
      <rPr>
        <b/>
        <u/>
        <sz val="10"/>
        <color theme="1"/>
        <rFont val="Cambria"/>
        <family val="1"/>
        <scheme val="major"/>
      </rPr>
      <t xml:space="preserve">  6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</si>
  <si>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 OFFICE OF THE MUNICIPAL MAYOR -</t>
    </r>
    <r>
      <rPr>
        <b/>
        <u/>
        <sz val="11"/>
        <color theme="1"/>
        <rFont val="Cambria"/>
        <family val="1"/>
        <scheme val="major"/>
      </rPr>
      <t xml:space="preserve"> 1000-3-01-001</t>
    </r>
  </si>
  <si>
    <t xml:space="preserve">HEAVY EQUIPMENT </t>
  </si>
  <si>
    <t>OPERATOR II</t>
  </si>
  <si>
    <t>Vacant</t>
  </si>
  <si>
    <t>113-A6-6/1</t>
  </si>
  <si>
    <t>115-A6-6/1</t>
  </si>
  <si>
    <t xml:space="preserve">LOCAL DISASTER RISK </t>
  </si>
  <si>
    <t>REDUCTION MANAGEMENT</t>
  </si>
  <si>
    <t>OFFICER II</t>
  </si>
  <si>
    <t>Geoffrey V. Denopol</t>
  </si>
  <si>
    <t>113-A6-15/1</t>
  </si>
  <si>
    <t>115-A6-15/1</t>
  </si>
  <si>
    <t>ASSISTANT</t>
  </si>
  <si>
    <t>Mailynda A. Acla</t>
  </si>
  <si>
    <t>(DRRM  Research &amp; Planning)</t>
  </si>
  <si>
    <t>Floremar M. Barte</t>
  </si>
  <si>
    <t>(DRRM  Administration &amp;</t>
  </si>
  <si>
    <t xml:space="preserve">  Training)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</si>
  <si>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 </t>
    </r>
    <r>
      <rPr>
        <b/>
        <sz val="10"/>
        <color theme="1"/>
        <rFont val="Cambria"/>
        <family val="1"/>
        <scheme val="major"/>
      </rPr>
      <t xml:space="preserve">     of       6</t>
    </r>
    <r>
      <rPr>
        <b/>
        <u/>
        <sz val="10"/>
        <color theme="1"/>
        <rFont val="Cambria"/>
        <family val="1"/>
        <scheme val="major"/>
      </rPr>
      <t xml:space="preserve">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</si>
  <si>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OFFICE OF THE MUNICIPAL MAYOR - </t>
    </r>
    <r>
      <rPr>
        <b/>
        <u/>
        <sz val="11"/>
        <color theme="1"/>
        <rFont val="Cambria"/>
        <family val="1"/>
        <scheme val="major"/>
      </rPr>
      <t>1000-3-01-001</t>
    </r>
  </si>
  <si>
    <t>Diego M. Clavido</t>
  </si>
  <si>
    <t>(DRRM  Operations &amp;</t>
  </si>
  <si>
    <t xml:space="preserve">  Warning)</t>
  </si>
  <si>
    <t>ADMINISTRATIVE OFFICER III</t>
  </si>
  <si>
    <t>Panfilo M. Ducor, Jr.</t>
  </si>
  <si>
    <t>113-A6-22/1</t>
  </si>
  <si>
    <t>115-A6-18/1</t>
  </si>
  <si>
    <t>TOURISM OPERATION OFFICER I</t>
  </si>
  <si>
    <t>115-A6-11/1</t>
  </si>
  <si>
    <t xml:space="preserve">    T O T A L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</si>
  <si>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4 </t>
    </r>
    <r>
      <rPr>
        <b/>
        <sz val="10"/>
        <color theme="1"/>
        <rFont val="Cambria"/>
        <family val="1"/>
        <scheme val="major"/>
      </rPr>
      <t xml:space="preserve">     of     </t>
    </r>
    <r>
      <rPr>
        <b/>
        <u/>
        <sz val="10"/>
        <color theme="1"/>
        <rFont val="Cambria"/>
        <family val="1"/>
        <scheme val="major"/>
      </rPr>
      <t xml:space="preserve">  6  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</si>
  <si>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>B.</t>
    </r>
    <r>
      <rPr>
        <b/>
        <u/>
        <sz val="12"/>
        <color theme="1"/>
        <rFont val="Cambria"/>
        <family val="1"/>
        <scheme val="major"/>
      </rPr>
      <t xml:space="preserve"> NON - PERMANENT POSITIONS</t>
    </r>
  </si>
  <si>
    <t>Casual/Contractual</t>
  </si>
  <si>
    <t>Saturnino A. Gimena</t>
  </si>
  <si>
    <t>Jiogie B. Berjame</t>
  </si>
  <si>
    <t>Arlene Aclao</t>
  </si>
  <si>
    <t>Berlito P. Tiu</t>
  </si>
  <si>
    <t>Jun Ornopia</t>
  </si>
  <si>
    <t>Ernesto N. Lariosa</t>
  </si>
  <si>
    <t>Manolo K. Gulbe</t>
  </si>
  <si>
    <t>Randy Omandam</t>
  </si>
  <si>
    <t>Lodel Villarmino</t>
  </si>
  <si>
    <t>Bonifacio Apare, Sr.</t>
  </si>
  <si>
    <t>Danny Bercero</t>
  </si>
  <si>
    <t>Virgelio Alfeche</t>
  </si>
  <si>
    <t>Nicodemos Rosellosa</t>
  </si>
  <si>
    <t>Alex Bonsalao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</si>
  <si>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5 </t>
    </r>
    <r>
      <rPr>
        <b/>
        <sz val="10"/>
        <color theme="1"/>
        <rFont val="Cambria"/>
        <family val="1"/>
        <scheme val="major"/>
      </rPr>
      <t xml:space="preserve">     of     </t>
    </r>
    <r>
      <rPr>
        <b/>
        <u/>
        <sz val="10"/>
        <color theme="1"/>
        <rFont val="Cambria"/>
        <family val="1"/>
        <scheme val="major"/>
      </rPr>
      <t xml:space="preserve">  6   </t>
    </r>
    <r>
      <rPr>
        <b/>
        <sz val="10"/>
        <color theme="1"/>
        <rFont val="Cambria"/>
        <family val="1"/>
        <scheme val="major"/>
      </rPr>
      <t xml:space="preserve">    pages</t>
    </r>
  </si>
  <si>
    <t>Roel Acla</t>
  </si>
  <si>
    <t>Joel Caber</t>
  </si>
  <si>
    <t>Desifine Caber</t>
  </si>
  <si>
    <t>Felipe Masigay</t>
  </si>
  <si>
    <t>Elpedio Baton</t>
  </si>
  <si>
    <t>Anecito Lastimosa</t>
  </si>
  <si>
    <t>Gerry Bagondol</t>
  </si>
  <si>
    <t>Ismael Pangasian</t>
  </si>
  <si>
    <t>Jemmylito Pacot</t>
  </si>
  <si>
    <t>Daryl Mantos</t>
  </si>
  <si>
    <t>Alvin Albor</t>
  </si>
  <si>
    <t>Eulogio C. Omandam</t>
  </si>
  <si>
    <t>Jeffrey Enguito</t>
  </si>
  <si>
    <t>Samson Elmidulan</t>
  </si>
  <si>
    <t>Greg Saavedra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</si>
  <si>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6</t>
    </r>
    <r>
      <rPr>
        <b/>
        <sz val="10"/>
        <color theme="1"/>
        <rFont val="Cambria"/>
        <family val="1"/>
        <scheme val="major"/>
      </rPr>
      <t xml:space="preserve">     of     </t>
    </r>
    <r>
      <rPr>
        <b/>
        <u/>
        <sz val="10"/>
        <color theme="1"/>
        <rFont val="Cambria"/>
        <family val="1"/>
        <scheme val="major"/>
      </rPr>
      <t xml:space="preserve">  6   </t>
    </r>
    <r>
      <rPr>
        <b/>
        <sz val="10"/>
        <color theme="1"/>
        <rFont val="Cambria"/>
        <family val="1"/>
        <scheme val="major"/>
      </rPr>
      <t xml:space="preserve">    pages</t>
    </r>
  </si>
  <si>
    <t>Jefferson Unabia</t>
  </si>
  <si>
    <t>Ceriaco Alfeche</t>
  </si>
  <si>
    <t>Melvin Dalangon</t>
  </si>
  <si>
    <t>Reneboy Balives</t>
  </si>
  <si>
    <t>Rowelvin Dalangon</t>
  </si>
  <si>
    <t>Fener Cael</t>
  </si>
  <si>
    <t>Joy Olasiman</t>
  </si>
  <si>
    <t>Reynante Balarote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</si>
  <si>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>1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4  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</si>
  <si>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 OFFICE OF THE SANGGUNIANG BAYAN - (LEGISLATIVE SERVICES) -</t>
    </r>
    <r>
      <rPr>
        <b/>
        <u/>
        <sz val="11"/>
        <color theme="1"/>
        <rFont val="Cambria"/>
        <family val="1"/>
        <scheme val="major"/>
      </rPr>
      <t xml:space="preserve"> 1000-3-01-002</t>
    </r>
  </si>
  <si>
    <t>MUNICIPAL VICE MAYOR I</t>
  </si>
  <si>
    <t>Elmer M. Soronio</t>
  </si>
  <si>
    <t>113-A6-25/1</t>
  </si>
  <si>
    <t>115-A6-25/1</t>
  </si>
  <si>
    <t>SANGGUNIANG BAYAN MEMBER</t>
  </si>
  <si>
    <t>Stewart R. Padayhag</t>
  </si>
  <si>
    <t>113-A6-24/2</t>
  </si>
  <si>
    <t>115-A6-24/2</t>
  </si>
  <si>
    <t>Alberto L. Sapinit</t>
  </si>
  <si>
    <t>Rosalina U. Andilab</t>
  </si>
  <si>
    <t>Raul B. Pastor</t>
  </si>
  <si>
    <t>Rudy R. Nacion</t>
  </si>
  <si>
    <t>Pablo S. Mantos</t>
  </si>
  <si>
    <t>Joel B. Ordaniza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</si>
  <si>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4  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</si>
  <si>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 OFFICE OF THE SANGGUNIANG BAYAN - (LEGISLATIVE SERVICES) - </t>
    </r>
    <r>
      <rPr>
        <b/>
        <u/>
        <sz val="11"/>
        <color theme="1"/>
        <rFont val="Cambria"/>
        <family val="1"/>
        <scheme val="major"/>
      </rPr>
      <t>1000-3-01-002</t>
    </r>
  </si>
  <si>
    <t>Jennefer M. Tapales</t>
  </si>
  <si>
    <t>Joann A. Tumapon</t>
  </si>
  <si>
    <t>(Liga ng Barangay President)</t>
  </si>
  <si>
    <t>Marc Bryan S. Curayag</t>
  </si>
  <si>
    <t>(SKF President)</t>
  </si>
  <si>
    <t>CKERK IV</t>
  </si>
  <si>
    <t>Julieta T. Palibon</t>
  </si>
  <si>
    <t>CLERK III</t>
  </si>
  <si>
    <t>Apple B. Jayme</t>
  </si>
  <si>
    <t>Charlemagne S. Catigtig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</si>
  <si>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</t>
    </r>
    <r>
      <rPr>
        <b/>
        <sz val="10"/>
        <color theme="1"/>
        <rFont val="Cambria"/>
        <family val="1"/>
        <scheme val="major"/>
      </rPr>
      <t xml:space="preserve">     of  </t>
    </r>
    <r>
      <rPr>
        <b/>
        <u/>
        <sz val="10"/>
        <color theme="1"/>
        <rFont val="Cambria"/>
        <family val="1"/>
        <scheme val="major"/>
      </rPr>
      <t xml:space="preserve">     4     </t>
    </r>
    <r>
      <rPr>
        <b/>
        <sz val="10"/>
        <color theme="1"/>
        <rFont val="Cambria"/>
        <family val="1"/>
        <scheme val="major"/>
      </rPr>
      <t xml:space="preserve"> pages</t>
    </r>
  </si>
  <si>
    <r>
      <t xml:space="preserve">OFFICE OF THE SANGGUNIANG BAYAN - (LEGISLATIVE SERVICES) - </t>
    </r>
    <r>
      <rPr>
        <b/>
        <u/>
        <sz val="11"/>
        <color theme="1"/>
        <rFont val="Cambria"/>
        <family val="1"/>
        <scheme val="major"/>
      </rPr>
      <t>1000-3-01-002</t>
    </r>
  </si>
  <si>
    <t xml:space="preserve"> George Allan O. Magsayo</t>
  </si>
  <si>
    <t xml:space="preserve"> Regielyn C. Lagoyan</t>
  </si>
  <si>
    <t>Casual Contractual</t>
  </si>
  <si>
    <t xml:space="preserve"> Meziel T. Palibon</t>
  </si>
  <si>
    <t xml:space="preserve"> Resil B. Revillas</t>
  </si>
  <si>
    <t>Raynold T. Apale</t>
  </si>
  <si>
    <t>Dante J. Caangay</t>
  </si>
  <si>
    <t>Damaso S. Selim, Jr.</t>
  </si>
  <si>
    <t>Socrates P. Beton</t>
  </si>
  <si>
    <t>Jamewel B. Tan-awon</t>
  </si>
  <si>
    <t>Ronilo B. Pacot</t>
  </si>
  <si>
    <r>
      <t xml:space="preserve">Page   </t>
    </r>
    <r>
      <rPr>
        <b/>
        <u/>
        <sz val="10"/>
        <color theme="1"/>
        <rFont val="Cambria"/>
        <family val="1"/>
        <scheme val="major"/>
      </rPr>
      <t xml:space="preserve">  4  </t>
    </r>
    <r>
      <rPr>
        <b/>
        <sz val="10"/>
        <color theme="1"/>
        <rFont val="Cambria"/>
        <family val="1"/>
        <scheme val="major"/>
      </rPr>
      <t xml:space="preserve">   of  </t>
    </r>
    <r>
      <rPr>
        <b/>
        <u/>
        <sz val="10"/>
        <color theme="1"/>
        <rFont val="Cambria"/>
        <family val="1"/>
        <scheme val="major"/>
      </rPr>
      <t xml:space="preserve">     4     </t>
    </r>
    <r>
      <rPr>
        <b/>
        <sz val="10"/>
        <color theme="1"/>
        <rFont val="Cambria"/>
        <family val="1"/>
        <scheme val="major"/>
      </rPr>
      <t xml:space="preserve"> pages</t>
    </r>
  </si>
  <si>
    <t>Danilo C. Gandalon</t>
  </si>
  <si>
    <t>Edwin B. Tan-awon</t>
  </si>
  <si>
    <t>Jesus L. Canonigo</t>
  </si>
  <si>
    <t>Jacky T. Padayhag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</si>
  <si>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1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</si>
  <si>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 OFFICE OF THE SECRETARY TO THE SANGGUNIANG BAYAN -</t>
    </r>
    <r>
      <rPr>
        <b/>
        <u/>
        <sz val="11"/>
        <color theme="1"/>
        <rFont val="Cambria"/>
        <family val="1"/>
        <scheme val="major"/>
      </rPr>
      <t>1000-3-01-004</t>
    </r>
  </si>
  <si>
    <t xml:space="preserve">MUNICIPAL GOVERNMENT </t>
  </si>
  <si>
    <t>DEPARTMENT HEAD I</t>
  </si>
  <si>
    <t>Eden C. Adlaon</t>
  </si>
  <si>
    <t xml:space="preserve">      T O T A L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</si>
  <si>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</si>
  <si>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OFFICE OF THE MUNICIPAL PLANNING AND DEVELOPMENT COORDINATOR - </t>
    </r>
    <r>
      <rPr>
        <b/>
        <u/>
        <sz val="11"/>
        <color theme="1"/>
        <rFont val="Cambria"/>
        <family val="1"/>
        <scheme val="major"/>
      </rPr>
      <t>1000-3-01-009</t>
    </r>
  </si>
  <si>
    <t>Engr. Vicente J. Llesis</t>
  </si>
  <si>
    <t>113-A6-24/6</t>
  </si>
  <si>
    <t>115-A6-24/6</t>
  </si>
  <si>
    <t>PLANNING OFFICER III</t>
  </si>
  <si>
    <t>Engr. Judita D. Villarin</t>
  </si>
  <si>
    <t>113-A6-18/1</t>
  </si>
  <si>
    <t>DRAFTSMAN I</t>
  </si>
  <si>
    <t>Jerephene C. Casyong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</si>
  <si>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</si>
  <si>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 OFFICE OF THE MUNICIPAL PLANNING AND DEVELOPMENT COORDINATOR - </t>
    </r>
    <r>
      <rPr>
        <b/>
        <u/>
        <sz val="11"/>
        <color theme="1"/>
        <rFont val="Cambria"/>
        <family val="1"/>
        <scheme val="major"/>
      </rPr>
      <t>1000-3-01-009</t>
    </r>
  </si>
  <si>
    <r>
      <t xml:space="preserve">B. </t>
    </r>
    <r>
      <rPr>
        <b/>
        <u/>
        <sz val="12"/>
        <color theme="1"/>
        <rFont val="Cambria"/>
        <family val="1"/>
        <scheme val="major"/>
      </rPr>
      <t>NON - PERMANENT POSITIONS</t>
    </r>
  </si>
  <si>
    <t>Evan B. Lopez</t>
  </si>
  <si>
    <r>
      <t xml:space="preserve">OFFICE OF THE MUNICIPAL CIVIL REGISTRAR - </t>
    </r>
    <r>
      <rPr>
        <b/>
        <u/>
        <sz val="11"/>
        <color theme="1"/>
        <rFont val="Cambria"/>
        <family val="1"/>
        <scheme val="major"/>
      </rPr>
      <t>1000-3-01-012</t>
    </r>
  </si>
  <si>
    <t>113-A6-24/5</t>
  </si>
  <si>
    <t>Josie J. Artana</t>
  </si>
  <si>
    <t>113-A6-6/8</t>
  </si>
  <si>
    <t>115-A6-6/8</t>
  </si>
  <si>
    <t>Local Budget Preparation Form No. 3-A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</si>
  <si>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2  </t>
    </r>
    <r>
      <rPr>
        <b/>
        <sz val="10"/>
        <color theme="1"/>
        <rFont val="Cambria"/>
        <family val="1"/>
        <scheme val="major"/>
      </rPr>
      <t xml:space="preserve">     pages</t>
    </r>
  </si>
  <si>
    <t>Czarmaine Gay J. Artana</t>
  </si>
  <si>
    <r>
      <t xml:space="preserve">OFFICE OF THE MUNICIPAL BUDGET OFFICER - </t>
    </r>
    <r>
      <rPr>
        <b/>
        <u/>
        <sz val="11"/>
        <color theme="1"/>
        <rFont val="Cambria"/>
        <family val="1"/>
        <scheme val="major"/>
      </rPr>
      <t>1000-3-01-008</t>
    </r>
  </si>
  <si>
    <t>Ramonita G. Bendicion</t>
  </si>
  <si>
    <t>113-A6-24/8</t>
  </si>
  <si>
    <t>115-A6-24/8</t>
  </si>
  <si>
    <t>BUDGETING ASSISTANT</t>
  </si>
  <si>
    <t>BUDGET AIDE</t>
  </si>
  <si>
    <t>Neven O. Payot</t>
  </si>
  <si>
    <r>
      <t>Casual/Contractual (</t>
    </r>
    <r>
      <rPr>
        <b/>
        <sz val="10"/>
        <color theme="1"/>
        <rFont val="Cambria"/>
        <family val="1"/>
        <scheme val="major"/>
      </rPr>
      <t>Clerk/Encoder</t>
    </r>
    <r>
      <rPr>
        <b/>
        <sz val="11"/>
        <color theme="1"/>
        <rFont val="Cambria"/>
        <family val="1"/>
        <scheme val="major"/>
      </rPr>
      <t>)</t>
    </r>
  </si>
  <si>
    <t>Casual/Contractual (Clerk)</t>
  </si>
  <si>
    <t>Eljean S. Manayan</t>
  </si>
  <si>
    <t>Casual/Contractual (Clerk/Utility)</t>
  </si>
  <si>
    <r>
      <t xml:space="preserve"> OFFICE OF THE MUNICIPAL ACCOUNTANT - </t>
    </r>
    <r>
      <rPr>
        <b/>
        <u/>
        <sz val="11"/>
        <color theme="1"/>
        <rFont val="Cambria"/>
        <family val="1"/>
        <scheme val="major"/>
      </rPr>
      <t>1000-3-01-007</t>
    </r>
  </si>
  <si>
    <t>BOOKKEEPER III</t>
  </si>
  <si>
    <t>113-A6-10/1</t>
  </si>
  <si>
    <t>BOOKKEEPER I</t>
  </si>
  <si>
    <t>Ma. Glenda D. Unabia</t>
  </si>
  <si>
    <t>ACCOUNTING CLERK I</t>
  </si>
  <si>
    <t>Bernadith B. Sumalpong</t>
  </si>
  <si>
    <t>113-A6-4/2</t>
  </si>
  <si>
    <t>115-A6-4/2</t>
  </si>
  <si>
    <t>ADMINISTRATIVE OFFICER  I</t>
  </si>
  <si>
    <t>115-A6-10/1</t>
  </si>
  <si>
    <t>ACCOUNTING CLERK III</t>
  </si>
  <si>
    <t xml:space="preserve"> Ezer C. Bordalba</t>
  </si>
  <si>
    <t xml:space="preserve"> Maria Eve. B. Jumawan</t>
  </si>
  <si>
    <t>Maria Rose Chu</t>
  </si>
  <si>
    <r>
      <t>Arlyn Dela Pe</t>
    </r>
    <r>
      <rPr>
        <b/>
        <i/>
        <sz val="11"/>
        <color theme="1"/>
        <rFont val="Calibri"/>
        <family val="2"/>
      </rPr>
      <t>ña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</si>
  <si>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3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</si>
  <si>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 OFFICE OF THE MUNICIPAL TREASURER - </t>
    </r>
    <r>
      <rPr>
        <b/>
        <u/>
        <sz val="11"/>
        <color theme="1"/>
        <rFont val="Cambria"/>
        <family val="1"/>
        <scheme val="major"/>
      </rPr>
      <t>1000-3-01-005</t>
    </r>
  </si>
  <si>
    <t>MUNICIPAL GOVERNMENT</t>
  </si>
  <si>
    <t>Elvisa B. Doncillo</t>
  </si>
  <si>
    <t>113-A6-24/4</t>
  </si>
  <si>
    <t>115-A6-24/4</t>
  </si>
  <si>
    <t>REVENUE COLLECTIONS</t>
  </si>
  <si>
    <t>113-A6-9/1</t>
  </si>
  <si>
    <t>115-A6-9/1</t>
  </si>
  <si>
    <t>REVENUE COLLECTION CLERK I</t>
  </si>
  <si>
    <t>Ediocelo dela Cruz</t>
  </si>
  <si>
    <t>113-A6-5/8</t>
  </si>
  <si>
    <t>115-A6-5/8</t>
  </si>
  <si>
    <t>Marlo Aljas</t>
  </si>
  <si>
    <t>113-A6-5/4</t>
  </si>
  <si>
    <t>115-A6-5/4</t>
  </si>
  <si>
    <t>Esmeraldo S. Tatoy</t>
  </si>
  <si>
    <t>113-A6-5/2</t>
  </si>
  <si>
    <t>115-A6-5/2</t>
  </si>
  <si>
    <t>Susana B. Maghanoy</t>
  </si>
  <si>
    <t>113-A6-5/1</t>
  </si>
  <si>
    <t>115-A6-5/1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</si>
  <si>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3  </t>
    </r>
    <r>
      <rPr>
        <b/>
        <sz val="10"/>
        <color theme="1"/>
        <rFont val="Cambria"/>
        <family val="1"/>
        <scheme val="major"/>
      </rPr>
      <t xml:space="preserve">    pages</t>
    </r>
  </si>
  <si>
    <t>Beverly A. Gargar</t>
  </si>
  <si>
    <t>Eduardo S. Almarel</t>
  </si>
  <si>
    <t>113-A6-5/6</t>
  </si>
  <si>
    <t>115-A6-5/6</t>
  </si>
  <si>
    <t>DISBURSING OFFICER II</t>
  </si>
  <si>
    <t>Edna M. Dajao</t>
  </si>
  <si>
    <t>LOCAL TREASURY OPERATIONS</t>
  </si>
  <si>
    <t xml:space="preserve">      OFFICER III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</si>
  <si>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3  </t>
    </r>
    <r>
      <rPr>
        <b/>
        <sz val="10"/>
        <color theme="1"/>
        <rFont val="Cambria"/>
        <family val="1"/>
        <scheme val="major"/>
      </rPr>
      <t xml:space="preserve">    pages</t>
    </r>
  </si>
  <si>
    <t>Reymond C. Antiola</t>
  </si>
  <si>
    <t>Teodoro R. Pastor</t>
  </si>
  <si>
    <t>Mercy Jane T. Maladia</t>
  </si>
  <si>
    <t>Jaypee O. Mocay</t>
  </si>
  <si>
    <t>Angel A. Monterola</t>
  </si>
  <si>
    <t>Joey C. Ramonal</t>
  </si>
  <si>
    <t>Rovi Ann G. Saycon</t>
  </si>
  <si>
    <t>Albert A. Lomoljo</t>
  </si>
  <si>
    <t>Dharlyn Jean U. Engano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</si>
  <si>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</si>
  <si>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 OFFICE OF THE MUNICIPAL ASSESSOR - </t>
    </r>
    <r>
      <rPr>
        <b/>
        <u/>
        <sz val="11"/>
        <color theme="1"/>
        <rFont val="Cambria"/>
        <family val="1"/>
        <scheme val="major"/>
      </rPr>
      <t>1000-3-01-006</t>
    </r>
  </si>
  <si>
    <t>Rommel G. Bendicion</t>
  </si>
  <si>
    <t>ASSESSMENT CLERK I</t>
  </si>
  <si>
    <t>Marilyn A. Maghari</t>
  </si>
  <si>
    <t>113-A6-4/7</t>
  </si>
  <si>
    <t>115-A6-4/7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</si>
  <si>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pages</t>
    </r>
  </si>
  <si>
    <t>Jeremilene A. Caber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</si>
  <si>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3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</si>
  <si>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OFFICE OF THE MUNICIPAL HEALTH OFFICER - </t>
    </r>
    <r>
      <rPr>
        <b/>
        <u/>
        <sz val="11"/>
        <color theme="1"/>
        <rFont val="Cambria"/>
        <family val="1"/>
        <scheme val="major"/>
      </rPr>
      <t>3000-3-01-011</t>
    </r>
  </si>
  <si>
    <t>RURAL HEALTH PHYSICIAN</t>
  </si>
  <si>
    <t>113-A1-24/1</t>
  </si>
  <si>
    <t>115-A1-24/1</t>
  </si>
  <si>
    <t>DENTIST II</t>
  </si>
  <si>
    <t>Fhrederick B. Sarabia</t>
  </si>
  <si>
    <t>113-A1-17/1</t>
  </si>
  <si>
    <t>115-A1-17/1</t>
  </si>
  <si>
    <t>NURSE II</t>
  </si>
  <si>
    <t>Melody R. Reyes</t>
  </si>
  <si>
    <t>113-A1-15/8</t>
  </si>
  <si>
    <t>115-A1-15/8</t>
  </si>
  <si>
    <t>MEDICAL TECHNOLOGIST II</t>
  </si>
  <si>
    <t>Genaline A. Rodgriguez</t>
  </si>
  <si>
    <t>113-A1-15/6</t>
  </si>
  <si>
    <t>115-A1-15/6</t>
  </si>
  <si>
    <t>Carla C. Indanao</t>
  </si>
  <si>
    <r>
      <rPr>
        <b/>
        <sz val="11"/>
        <color theme="1"/>
        <rFont val="American Classic"/>
        <family val="1"/>
      </rPr>
      <t xml:space="preserve">     </t>
    </r>
    <r>
      <rPr>
        <b/>
        <u/>
        <sz val="11"/>
        <color theme="1"/>
        <rFont val="American Classic"/>
        <family val="1"/>
      </rPr>
      <t xml:space="preserve"> Poblacion BHS</t>
    </r>
  </si>
  <si>
    <t>MIDWIFE II</t>
  </si>
  <si>
    <t>Nerve H. Costo</t>
  </si>
  <si>
    <t>113-A1-11/1</t>
  </si>
  <si>
    <t>115-A1-11/1</t>
  </si>
  <si>
    <r>
      <t xml:space="preserve">       </t>
    </r>
    <r>
      <rPr>
        <b/>
        <u/>
        <sz val="11"/>
        <color theme="1"/>
        <rFont val="American Classic"/>
        <family val="1"/>
      </rPr>
      <t>SIGAPOD BHS</t>
    </r>
  </si>
  <si>
    <t>Amie C. Ramos</t>
  </si>
  <si>
    <t>113-A1-11/8</t>
  </si>
  <si>
    <t>115-A1-11/8</t>
  </si>
  <si>
    <r>
      <t>OFFICE OF THE MUNICIPAL  HEALTH OFFICER - 3</t>
    </r>
    <r>
      <rPr>
        <b/>
        <u/>
        <sz val="11"/>
        <color theme="1"/>
        <rFont val="Cambria"/>
        <family val="1"/>
        <scheme val="major"/>
      </rPr>
      <t>000-3-01-011</t>
    </r>
  </si>
  <si>
    <r>
      <t xml:space="preserve">       </t>
    </r>
    <r>
      <rPr>
        <b/>
        <u/>
        <sz val="11"/>
        <color theme="1"/>
        <rFont val="American Classic"/>
        <family val="1"/>
      </rPr>
      <t>Golictop BHS</t>
    </r>
  </si>
  <si>
    <t>Vera C. Nacion</t>
  </si>
  <si>
    <t>113-A1-11/6</t>
  </si>
  <si>
    <t>115-A1-11/6</t>
  </si>
  <si>
    <r>
      <t xml:space="preserve">       </t>
    </r>
    <r>
      <rPr>
        <b/>
        <u/>
        <sz val="11"/>
        <color theme="1"/>
        <rFont val="American Classic"/>
        <family val="1"/>
      </rPr>
      <t>BULORON BHS</t>
    </r>
  </si>
  <si>
    <t>MIDWIFE III</t>
  </si>
  <si>
    <t>Aida B. Caburnay</t>
  </si>
  <si>
    <t>113-A1-13/1</t>
  </si>
  <si>
    <t>115-A1-13/1</t>
  </si>
  <si>
    <r>
      <t xml:space="preserve">       </t>
    </r>
    <r>
      <rPr>
        <b/>
        <u/>
        <sz val="11"/>
        <color theme="1"/>
        <rFont val="American Classic"/>
        <family val="1"/>
      </rPr>
      <t>BIBILOP BHS</t>
    </r>
  </si>
  <si>
    <t>Eunice C. Bordalba</t>
  </si>
  <si>
    <r>
      <t xml:space="preserve">       </t>
    </r>
    <r>
      <rPr>
        <b/>
        <u/>
        <sz val="11"/>
        <color theme="1"/>
        <rFont val="American Classic"/>
        <family val="1"/>
      </rPr>
      <t>CANIPAY BHS</t>
    </r>
  </si>
  <si>
    <t>SANITATION INSPECTOR I</t>
  </si>
  <si>
    <t>Duane A. Dullin</t>
  </si>
  <si>
    <t>113-A1-6/1</t>
  </si>
  <si>
    <t>115-A1-6/1</t>
  </si>
  <si>
    <r>
      <rPr>
        <b/>
        <sz val="11"/>
        <color theme="1"/>
        <rFont val="American Classic"/>
        <family val="1"/>
      </rPr>
      <t xml:space="preserve">     </t>
    </r>
    <r>
      <rPr>
        <b/>
        <u/>
        <sz val="11"/>
        <color theme="1"/>
        <rFont val="American Classic"/>
        <family val="1"/>
      </rPr>
      <t xml:space="preserve"> INFIRMARY HOSPITAL</t>
    </r>
  </si>
  <si>
    <t>NURSE I</t>
  </si>
  <si>
    <r>
      <t xml:space="preserve">Page    3    of    </t>
    </r>
    <r>
      <rPr>
        <b/>
        <u/>
        <sz val="10"/>
        <color theme="1"/>
        <rFont val="Cambria"/>
        <family val="1"/>
        <scheme val="major"/>
      </rPr>
      <t xml:space="preserve">  3 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</si>
  <si>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 xml:space="preserve">OFFICE OF THE MUNICIPAL  HEALTH OFFICER - </t>
    </r>
    <r>
      <rPr>
        <b/>
        <u/>
        <sz val="11"/>
        <color theme="1"/>
        <rFont val="Cambria"/>
        <family val="1"/>
        <scheme val="major"/>
      </rPr>
      <t>3000-3-01-011</t>
    </r>
  </si>
  <si>
    <t xml:space="preserve"> Jesse Sumocla*</t>
  </si>
  <si>
    <t>Arphy Nazareno</t>
  </si>
  <si>
    <t>Casual/Contractual (Midwife)</t>
  </si>
  <si>
    <t>Irene A Subingsubing</t>
  </si>
  <si>
    <t>Glorybeth Jumadiao</t>
  </si>
  <si>
    <t>Floramae Dapiton</t>
  </si>
  <si>
    <t>* From January 1 to March 31</t>
  </si>
  <si>
    <r>
      <t>OFFICE OF THE MUNICIPAL  SOCIAL WELFARE AND DEVELOPMENT OFFICER -</t>
    </r>
    <r>
      <rPr>
        <b/>
        <u/>
        <sz val="11"/>
        <color theme="1"/>
        <rFont val="Cambria"/>
        <family val="1"/>
        <scheme val="major"/>
      </rPr>
      <t xml:space="preserve"> 3000-3-02-005</t>
    </r>
  </si>
  <si>
    <t>SOCIAL WELFARE OFFICER III</t>
  </si>
  <si>
    <t>Thelma A. Dullin</t>
  </si>
  <si>
    <t>SOCIAL WELFARE OFFICER I</t>
  </si>
  <si>
    <t>Dinah M. Andale</t>
  </si>
  <si>
    <t>113-A6-11/1</t>
  </si>
  <si>
    <t>SOCIAL WELFARE ASSISTANT</t>
  </si>
  <si>
    <t>Bonifacio T. Redondo</t>
  </si>
  <si>
    <t>Gloria P. Malicay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</si>
  <si>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</t>
    </r>
    <r>
      <rPr>
        <b/>
        <sz val="10"/>
        <color theme="1"/>
        <rFont val="Cambria"/>
        <family val="1"/>
        <scheme val="major"/>
      </rPr>
      <t xml:space="preserve">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pages</t>
    </r>
  </si>
  <si>
    <t xml:space="preserve"> Benjie Abing Dullin</t>
  </si>
  <si>
    <t xml:space="preserve"> Rodel Barcelonia Fabugais</t>
  </si>
  <si>
    <r>
      <t xml:space="preserve"> OFFICE OF THE MUNICIPAL  AGRICULTURIST - </t>
    </r>
    <r>
      <rPr>
        <b/>
        <u/>
        <sz val="11"/>
        <color theme="1"/>
        <rFont val="Cambria"/>
        <family val="1"/>
        <scheme val="major"/>
      </rPr>
      <t>8000-3-02-003</t>
    </r>
  </si>
  <si>
    <t>MUNICIPAL AGRICULTURAL</t>
  </si>
  <si>
    <t>OFFICER</t>
  </si>
  <si>
    <t>Mathesa D. Fernandez</t>
  </si>
  <si>
    <t>113-A6-20/1</t>
  </si>
  <si>
    <t>115-A6-20/1</t>
  </si>
  <si>
    <t>AGRICULTURAL TECHNOLOGIST</t>
  </si>
  <si>
    <t>Madelane Ester S. Lagare</t>
  </si>
  <si>
    <t>Imelda S. Sarcauga</t>
  </si>
  <si>
    <t>Rolando G. Cabahug</t>
  </si>
  <si>
    <t>Larkspur Ray T. Templado</t>
  </si>
  <si>
    <t>Gardelen F. Balives</t>
  </si>
  <si>
    <t>Felge B. Sumalpong</t>
  </si>
  <si>
    <t>Caryl Joy L. Dela Cerna</t>
  </si>
  <si>
    <t>Apolinario C. Segarino</t>
  </si>
  <si>
    <t>Jovel R. Basalo</t>
  </si>
  <si>
    <t>Quirino Lumantas</t>
  </si>
  <si>
    <t>Jerry Ramonal</t>
  </si>
  <si>
    <r>
      <t xml:space="preserve"> OFFICE OF THE MUNICIPAL  ENGINEER/BUILDING OFFICIAL - </t>
    </r>
    <r>
      <rPr>
        <b/>
        <u/>
        <sz val="11"/>
        <color theme="1"/>
        <rFont val="Cambria"/>
        <family val="1"/>
        <scheme val="major"/>
      </rPr>
      <t>8000-3-01-010</t>
    </r>
  </si>
  <si>
    <t>Engr. Segundo S.</t>
  </si>
  <si>
    <t>Arandid, Jr.</t>
  </si>
  <si>
    <t>113-A6-24/7</t>
  </si>
  <si>
    <t>115-A6-24/7</t>
  </si>
  <si>
    <t>ENGINEER II</t>
  </si>
  <si>
    <t>Engr. Al Rico S. Tubigon</t>
  </si>
  <si>
    <t>113-A6-16/1</t>
  </si>
  <si>
    <t>115-A6-16/1</t>
  </si>
  <si>
    <t>ENGINEER I</t>
  </si>
  <si>
    <t>Rogene C. Revilla</t>
  </si>
  <si>
    <t>113-A6-12/1</t>
  </si>
  <si>
    <t>115-A6-12/1</t>
  </si>
  <si>
    <t>CONSTRUCTION &amp; MAINTENANCE</t>
  </si>
  <si>
    <t>CAPATAZ</t>
  </si>
  <si>
    <t>Renaldo M. Gilbolingo</t>
  </si>
  <si>
    <t>113-A6-5/5</t>
  </si>
  <si>
    <t>115-A6-5/5</t>
  </si>
  <si>
    <t>ENGINEER III</t>
  </si>
  <si>
    <t>115-A6-19/1</t>
  </si>
  <si>
    <r>
      <rPr>
        <b/>
        <sz val="11"/>
        <color theme="1"/>
        <rFont val="Cambria"/>
        <family val="1"/>
        <scheme val="major"/>
      </rPr>
      <t xml:space="preserve">      a.)</t>
    </r>
    <r>
      <rPr>
        <b/>
        <u/>
        <sz val="11"/>
        <color theme="1"/>
        <rFont val="Cambria"/>
        <family val="1"/>
        <scheme val="major"/>
      </rPr>
      <t>Engineering Maintenance</t>
    </r>
  </si>
  <si>
    <t>Casual/Contractual (Mechanic)</t>
  </si>
  <si>
    <t>Frances Abris</t>
  </si>
  <si>
    <t>Casual/Contractual (Encoder)</t>
  </si>
  <si>
    <t>Lynbert G. Omandam</t>
  </si>
  <si>
    <t>Casual/Contractual (Electrician)</t>
  </si>
  <si>
    <t>Henry Sumagang</t>
  </si>
  <si>
    <r>
      <t xml:space="preserve">     b.) </t>
    </r>
    <r>
      <rPr>
        <b/>
        <u/>
        <sz val="11"/>
        <color theme="1"/>
        <rFont val="Cambria"/>
        <family val="1"/>
        <scheme val="major"/>
      </rPr>
      <t xml:space="preserve">Parks and Plaza </t>
    </r>
  </si>
  <si>
    <t>Casual/Contractual (Utility)</t>
  </si>
  <si>
    <t>Erwin Pastor</t>
  </si>
  <si>
    <t>Samuel Cartalla, Jr.</t>
  </si>
  <si>
    <t>Juliano Fabugais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</si>
  <si>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1  </t>
    </r>
    <r>
      <rPr>
        <b/>
        <sz val="10"/>
        <color theme="1"/>
        <rFont val="Cambria"/>
        <family val="1"/>
        <scheme val="major"/>
      </rPr>
      <t xml:space="preserve">    pages</t>
    </r>
  </si>
  <si>
    <t xml:space="preserve"> OFFICE OF THE MUNICIPAL  LOCAL GOVERNMENT OPERATIONS OFFICER - 1000-3-03-001</t>
  </si>
  <si>
    <t>Edelyn D. Dela Cruz</t>
  </si>
  <si>
    <r>
      <t xml:space="preserve">OTHER ECONOMIC ENTERPRISE - OPERATIONS OF HOSPITAL (MIH)- </t>
    </r>
    <r>
      <rPr>
        <b/>
        <u/>
        <sz val="11"/>
        <color theme="1"/>
        <rFont val="Cambria"/>
        <family val="1"/>
        <scheme val="major"/>
      </rPr>
      <t>8000-4421</t>
    </r>
  </si>
  <si>
    <t>Alberto R. Jatico</t>
  </si>
  <si>
    <t>113-A1-11/3</t>
  </si>
  <si>
    <t>115-A1-11/3</t>
  </si>
  <si>
    <t xml:space="preserve">         T O T A L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</si>
  <si>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</t>
    </r>
    <r>
      <rPr>
        <b/>
        <sz val="10"/>
        <color theme="1"/>
        <rFont val="Cambria"/>
        <family val="1"/>
        <scheme val="major"/>
      </rPr>
      <t xml:space="preserve">    of    </t>
    </r>
    <r>
      <rPr>
        <b/>
        <u/>
        <sz val="10"/>
        <color theme="1"/>
        <rFont val="Cambria"/>
        <family val="1"/>
        <scheme val="major"/>
      </rPr>
      <t xml:space="preserve">  2 </t>
    </r>
    <r>
      <rPr>
        <b/>
        <sz val="10"/>
        <color theme="1"/>
        <rFont val="Cambria"/>
        <family val="1"/>
        <scheme val="major"/>
      </rPr>
      <t xml:space="preserve">    pages</t>
    </r>
  </si>
  <si>
    <r>
      <t>PUBLIC UTILITIES - OPERATIONS OF WATERWORKS -</t>
    </r>
    <r>
      <rPr>
        <b/>
        <u/>
        <sz val="11"/>
        <color theme="1"/>
        <rFont val="Cambria"/>
        <family val="1"/>
        <scheme val="major"/>
      </rPr>
      <t xml:space="preserve"> 8000-8771</t>
    </r>
  </si>
  <si>
    <t>PLUMBER</t>
  </si>
  <si>
    <t>Nesgel U. Mamalias</t>
  </si>
  <si>
    <t>113-A6-3/1</t>
  </si>
  <si>
    <t>115-A6-3/1</t>
  </si>
  <si>
    <t>Casual/Contractual (Watchman)</t>
  </si>
  <si>
    <t>Rosa A. Saavedra</t>
  </si>
  <si>
    <r>
      <t xml:space="preserve">OTHER ECONOMIC ENTERPRISE - OPERATIONS OF MARKETS - </t>
    </r>
    <r>
      <rPr>
        <b/>
        <u/>
        <sz val="11"/>
        <color theme="1"/>
        <rFont val="Cambria"/>
        <family val="1"/>
        <scheme val="major"/>
      </rPr>
      <t>8000-8811</t>
    </r>
  </si>
  <si>
    <t>UTILITY WORKER I</t>
  </si>
  <si>
    <t>Nelson A. Liscano</t>
  </si>
  <si>
    <t>113-A6-1/1</t>
  </si>
  <si>
    <t>115-A6-1/1</t>
  </si>
  <si>
    <t xml:space="preserve">      Annex G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</si>
  <si>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6   </t>
    </r>
    <r>
      <rPr>
        <b/>
        <sz val="10"/>
        <color theme="1"/>
        <rFont val="Cambria"/>
        <family val="1"/>
        <scheme val="major"/>
      </rPr>
      <t xml:space="preserve">     pages</t>
    </r>
  </si>
  <si>
    <t>PERSONNEL SCHEDULE FY 2019</t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</si>
  <si>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Mayor</t>
    </r>
  </si>
  <si>
    <t>Santos M. Caparoso, Jr.</t>
  </si>
  <si>
    <t xml:space="preserve">               REVIEWED:</t>
  </si>
  <si>
    <t xml:space="preserve">      APPROVED:</t>
  </si>
  <si>
    <t xml:space="preserve"> LEONIDA M. ALBOR-ANGCAP</t>
  </si>
  <si>
    <t xml:space="preserve">                             FHREDERICK B.  SARABIA, DDM</t>
  </si>
  <si>
    <t xml:space="preserve">                 LEONIDA M. ALBOR-ANGCAP</t>
  </si>
  <si>
    <t xml:space="preserve">              Department Head</t>
  </si>
  <si>
    <t xml:space="preserve">                                                     Dentist II</t>
  </si>
  <si>
    <t xml:space="preserve">                               Municipal Mayor</t>
  </si>
  <si>
    <t xml:space="preserve">                           Human Resource Management Officer</t>
  </si>
  <si>
    <t xml:space="preserve">                                                    Designate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</si>
  <si>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6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</si>
  <si>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6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</si>
  <si>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4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6 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</si>
  <si>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5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6 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</si>
  <si>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6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6 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</si>
  <si>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4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</si>
  <si>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Sangguniang Bayan</t>
    </r>
  </si>
  <si>
    <t xml:space="preserve">     ELMER MERCADERO SORONIO</t>
  </si>
  <si>
    <t xml:space="preserve">                   Department Head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</si>
  <si>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4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</si>
  <si>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Sangguniang Bayan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</si>
  <si>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4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</si>
  <si>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Sanggunian Bayan</t>
    </r>
  </si>
  <si>
    <t xml:space="preserve">                     Department Head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</si>
  <si>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4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4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</si>
  <si>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1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</si>
  <si>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Secretary to the Sangguniang Bayan</t>
    </r>
  </si>
  <si>
    <t xml:space="preserve">     EDEN CATAMCO-ADLAON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</si>
  <si>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2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</si>
  <si>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Planning and Development Coordinator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</si>
  <si>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2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</si>
  <si>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2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</si>
  <si>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Civil Registrar</t>
    </r>
  </si>
  <si>
    <t>JOSIE J. ARTANA</t>
  </si>
  <si>
    <t xml:space="preserve">                      Department Head</t>
  </si>
  <si>
    <t xml:space="preserve">        OIC, Municipal Civil Registrar</t>
  </si>
  <si>
    <t xml:space="preserve">                       Department Head</t>
  </si>
  <si>
    <t xml:space="preserve">         OIC, Municipal Civil Registrar</t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</si>
  <si>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Budget Officer</t>
    </r>
  </si>
  <si>
    <t xml:space="preserve">         RAMONITA G. BENDICION</t>
  </si>
  <si>
    <t xml:space="preserve">                    Department Head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</si>
  <si>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 2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</si>
  <si>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Accountant</t>
    </r>
  </si>
  <si>
    <t xml:space="preserve">    BERNADITH B. SUMALPONG</t>
  </si>
  <si>
    <t xml:space="preserve">                 Department Head</t>
  </si>
  <si>
    <t xml:space="preserve">       OIC, Municipal Accountant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</si>
  <si>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 2 </t>
    </r>
    <r>
      <rPr>
        <b/>
        <sz val="10"/>
        <color theme="1"/>
        <rFont val="Cambria"/>
        <family val="1"/>
        <scheme val="major"/>
      </rPr>
      <t xml:space="preserve">     pages</t>
    </r>
  </si>
  <si>
    <t xml:space="preserve">      OIC, Municipal Accountant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</si>
  <si>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3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</si>
  <si>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Treasurer</t>
    </r>
  </si>
  <si>
    <t>REVENUE COLLECTION</t>
  </si>
  <si>
    <t xml:space="preserve">         ELVISA B. DONCILLO, MPA</t>
  </si>
  <si>
    <t xml:space="preserve">                  Department Head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</si>
  <si>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3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</si>
  <si>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3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3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</si>
  <si>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</si>
  <si>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Assessor</t>
    </r>
  </si>
  <si>
    <t>ROMMEL G. BENDICION, AE, REA, REB</t>
  </si>
  <si>
    <t xml:space="preserve">               Department Head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</si>
  <si>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3 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</si>
  <si>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Health Officer</t>
    </r>
  </si>
  <si>
    <t xml:space="preserve">   FHREDERICK B. SARABIA</t>
  </si>
  <si>
    <t xml:space="preserve"> OIC, Municipal Health Officer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</si>
  <si>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3   </t>
    </r>
    <r>
      <rPr>
        <b/>
        <sz val="10"/>
        <color theme="1"/>
        <rFont val="Cambria"/>
        <family val="1"/>
        <scheme val="major"/>
      </rPr>
      <t xml:space="preserve">     pages</t>
    </r>
  </si>
  <si>
    <t>Nilda B. Enguito</t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</si>
  <si>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Social Welfare and Development Officer</t>
    </r>
  </si>
  <si>
    <t xml:space="preserve">           DINAH M. ANDALE      </t>
  </si>
  <si>
    <t xml:space="preserve">                 OIC, MSWDO</t>
  </si>
  <si>
    <t xml:space="preserve"> Benjie A. Dullin</t>
  </si>
  <si>
    <t xml:space="preserve"> Rodel B.  Fabugais</t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</si>
  <si>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Agriculturist</t>
    </r>
  </si>
  <si>
    <t xml:space="preserve">    MADELANE ESTER S. LAGARE</t>
  </si>
  <si>
    <t xml:space="preserve">  OIC, Municipal Agricultural Officer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</si>
  <si>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2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</si>
  <si>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Office of the Municipal Engineer/Building Official</t>
    </r>
  </si>
  <si>
    <t>SEGUNDO S. ARANDID, JR., C.E.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</si>
  <si>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 1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</si>
  <si>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 xml:space="preserve">Office of the Municipal Local Government Operations Officer </t>
    </r>
  </si>
  <si>
    <t>GADELYN C. PALONGPALONG</t>
  </si>
  <si>
    <r>
      <t xml:space="preserve">Page    </t>
    </r>
    <r>
      <rPr>
        <b/>
        <u/>
        <sz val="10"/>
        <color theme="1"/>
        <rFont val="Cambria"/>
        <family val="1"/>
        <scheme val="major"/>
      </rPr>
      <t xml:space="preserve"> 1 </t>
    </r>
    <r>
      <rPr>
        <b/>
        <sz val="10"/>
        <color theme="1"/>
        <rFont val="Cambria"/>
        <family val="1"/>
        <scheme val="major"/>
      </rPr>
      <t xml:space="preserve">     of    </t>
    </r>
    <r>
      <rPr>
        <b/>
        <u/>
        <sz val="10"/>
        <color theme="1"/>
        <rFont val="Cambria"/>
        <family val="1"/>
        <scheme val="major"/>
      </rPr>
      <t xml:space="preserve">   1  </t>
    </r>
    <r>
      <rPr>
        <b/>
        <sz val="10"/>
        <color theme="1"/>
        <rFont val="Cambria"/>
        <family val="1"/>
        <scheme val="major"/>
      </rPr>
      <t xml:space="preserve">     pages</t>
    </r>
  </si>
  <si>
    <r>
      <t xml:space="preserve">Department/Office: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1"/>
        <color theme="3"/>
        <rFont val="Bookplate"/>
        <family val="2"/>
      </rPr>
      <t>Operations of Hospital (MIH)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</si>
  <si>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Operations of Markets</t>
    </r>
  </si>
  <si>
    <r>
      <t xml:space="preserve">Department/Office:   </t>
    </r>
    <r>
      <rPr>
        <b/>
        <sz val="11"/>
        <color theme="3"/>
        <rFont val="Bookplate"/>
        <family val="2"/>
      </rPr>
      <t xml:space="preserve"> </t>
    </r>
    <r>
      <rPr>
        <b/>
        <u/>
        <sz val="12"/>
        <rFont val="Cambria"/>
        <family val="1"/>
        <scheme val="major"/>
      </rPr>
      <t>Operations of Waterworks</t>
    </r>
  </si>
  <si>
    <t>LBP Form No.   4</t>
  </si>
  <si>
    <t xml:space="preserve">      Annex H</t>
  </si>
  <si>
    <r>
      <t xml:space="preserve">Page  </t>
    </r>
    <r>
      <rPr>
        <b/>
        <u/>
        <sz val="10"/>
        <color theme="1"/>
        <rFont val="Calibri"/>
        <family val="2"/>
        <scheme val="minor"/>
      </rPr>
      <t xml:space="preserve">    1   </t>
    </r>
    <r>
      <rPr>
        <b/>
        <sz val="10"/>
        <color theme="1"/>
        <rFont val="Calibri"/>
        <family val="2"/>
        <scheme val="minor"/>
      </rPr>
      <t xml:space="preserve">  of  </t>
    </r>
    <r>
      <rPr>
        <b/>
        <u/>
        <sz val="10"/>
        <color theme="1"/>
        <rFont val="Calibri"/>
        <family val="2"/>
        <scheme val="minor"/>
      </rPr>
      <t xml:space="preserve">    5    </t>
    </r>
    <r>
      <rPr>
        <b/>
        <sz val="10"/>
        <color theme="1"/>
        <rFont val="Calibri"/>
        <family val="2"/>
        <scheme val="minor"/>
      </rPr>
      <t xml:space="preserve">  pages</t>
    </r>
  </si>
  <si>
    <t>Mandate, Vision/Mission, Major Final Output, Performance Indicators and Targets CY 2019</t>
  </si>
  <si>
    <r>
      <t xml:space="preserve">LGU:     </t>
    </r>
    <r>
      <rPr>
        <b/>
        <u/>
        <sz val="11"/>
        <color theme="1"/>
        <rFont val="Baskerville Old Face"/>
        <family val="1"/>
      </rPr>
      <t>MIDSALIP, ZAMBOANGA DEL SUR</t>
    </r>
  </si>
  <si>
    <t>Mandate     :</t>
  </si>
  <si>
    <t xml:space="preserve"> Exercise general supervision and control over all programs, projects, services and activities of the municipal government.</t>
  </si>
  <si>
    <t xml:space="preserve">                                 :</t>
  </si>
  <si>
    <t xml:space="preserve"> Enforce all laws and ordinances relative to the governance of the municipality and implemented all approved policies, programs, services</t>
  </si>
  <si>
    <t xml:space="preserve"> and activities of the municipality.</t>
  </si>
  <si>
    <t xml:space="preserve"> Initiate and maximize the generation of resources and revenues and apply the same to the implementation of PPAs</t>
  </si>
  <si>
    <t xml:space="preserve"> Ensure the delivery of basic services and the provision of adequate facilities</t>
  </si>
  <si>
    <t>Vision        :</t>
  </si>
  <si>
    <t xml:space="preserve"> The municipality of Midsalip, a protective, self-reliant locality with sustainable and equitable socio-economic development through people's </t>
  </si>
  <si>
    <t xml:space="preserve"> participation and cooperation. Living in an ecological balance, clean and green, litter free environment with God fearing people, manage by local</t>
  </si>
  <si>
    <t xml:space="preserve"> leaders who desirous of improving Midsalip into better place of living.</t>
  </si>
  <si>
    <t>Mission      :</t>
  </si>
  <si>
    <t>Through honest dedicated public servants working hand and ;hand with the people, guided by a well-defined plan in partnership with the</t>
  </si>
  <si>
    <t xml:space="preserve"> Provincial Local Government Unit and National Government Agencies and other institutions, socio-economic development with ecologically balance</t>
  </si>
  <si>
    <t xml:space="preserve"> environment will be obtained.</t>
  </si>
  <si>
    <t>Organization Outcome:    As public service providers, clients needs are met satisfactorily and programs and projects promotes the welfare of its valued constitutents.</t>
  </si>
  <si>
    <t>AIP</t>
  </si>
  <si>
    <t>Performance Output</t>
  </si>
  <si>
    <t>Target for the Budget</t>
  </si>
  <si>
    <t>Proposed Budget for the Budget Year</t>
  </si>
  <si>
    <t>Reference</t>
  </si>
  <si>
    <t>Major Final Output</t>
  </si>
  <si>
    <t>Indicator</t>
  </si>
  <si>
    <t xml:space="preserve">Year </t>
  </si>
  <si>
    <t>PS</t>
  </si>
  <si>
    <t>MOOE</t>
  </si>
  <si>
    <t>CO</t>
  </si>
  <si>
    <t>TOTAL</t>
  </si>
  <si>
    <t>General</t>
  </si>
  <si>
    <t>Provide Scholarship</t>
  </si>
  <si>
    <t>SPES implemented</t>
  </si>
  <si>
    <t>2nd quarter of the</t>
  </si>
  <si>
    <t>Services</t>
  </si>
  <si>
    <t>through Special</t>
  </si>
  <si>
    <t>benefiting student-</t>
  </si>
  <si>
    <t>Program for Employment</t>
  </si>
  <si>
    <t>employees</t>
  </si>
  <si>
    <t>3 01 001</t>
  </si>
  <si>
    <t>of students.</t>
  </si>
  <si>
    <t>Conduct Sports Programs</t>
  </si>
  <si>
    <t>Sports programs and</t>
  </si>
  <si>
    <t>and other Youth Activities</t>
  </si>
  <si>
    <t>activities conducted</t>
  </si>
  <si>
    <t>activities conducted at</t>
  </si>
  <si>
    <t>January-December</t>
  </si>
  <si>
    <t>levels-District meet,</t>
  </si>
  <si>
    <t>Cluster Meet, Provincial,</t>
  </si>
  <si>
    <t>Regional Meets, etc.</t>
  </si>
  <si>
    <r>
      <t xml:space="preserve">Page   </t>
    </r>
    <r>
      <rPr>
        <b/>
        <u/>
        <sz val="10"/>
        <color theme="1"/>
        <rFont val="Calibri"/>
        <family val="2"/>
        <scheme val="minor"/>
      </rPr>
      <t xml:space="preserve">  2    </t>
    </r>
    <r>
      <rPr>
        <b/>
        <sz val="10"/>
        <color theme="1"/>
        <rFont val="Calibri"/>
        <family val="2"/>
        <scheme val="minor"/>
      </rPr>
      <t xml:space="preserve"> of   </t>
    </r>
    <r>
      <rPr>
        <b/>
        <u/>
        <sz val="10"/>
        <color theme="1"/>
        <rFont val="Calibri"/>
        <family val="2"/>
        <scheme val="minor"/>
      </rPr>
      <t xml:space="preserve">  5    </t>
    </r>
    <r>
      <rPr>
        <b/>
        <sz val="10"/>
        <color theme="1"/>
        <rFont val="Calibri"/>
        <family val="2"/>
        <scheme val="minor"/>
      </rPr>
      <t xml:space="preserve">  pages</t>
    </r>
  </si>
  <si>
    <t>Conduct Capability/</t>
  </si>
  <si>
    <t>Capability/Training</t>
  </si>
  <si>
    <t>Training Program</t>
  </si>
  <si>
    <t>Program conducted</t>
  </si>
  <si>
    <t>Program conducted for</t>
  </si>
  <si>
    <t>the learning and</t>
  </si>
  <si>
    <t>development of</t>
  </si>
  <si>
    <t>Leave Application of</t>
  </si>
  <si>
    <t>Leave Application</t>
  </si>
  <si>
    <t xml:space="preserve">Leave Application </t>
  </si>
  <si>
    <t>LGU personnel</t>
  </si>
  <si>
    <t>approved</t>
  </si>
  <si>
    <t>processed within 15</t>
  </si>
  <si>
    <t>processed</t>
  </si>
  <si>
    <t>minutes from receipt.</t>
  </si>
  <si>
    <t xml:space="preserve">Appointments Prepared </t>
  </si>
  <si>
    <t>Appointments approved</t>
  </si>
  <si>
    <t>Appointments prepared</t>
  </si>
  <si>
    <t>for approval by CSC</t>
  </si>
  <si>
    <t>by CSC</t>
  </si>
  <si>
    <t>and submitted to CSC</t>
  </si>
  <si>
    <t>for approval.</t>
  </si>
  <si>
    <t>Publication of Vacant</t>
  </si>
  <si>
    <t>Vacant/Positions</t>
  </si>
  <si>
    <t>Vacant Positions</t>
  </si>
  <si>
    <t>Positions submitted to</t>
  </si>
  <si>
    <t>published</t>
  </si>
  <si>
    <t xml:space="preserve">published for 15 </t>
  </si>
  <si>
    <t>CSC</t>
  </si>
  <si>
    <t>working days</t>
  </si>
  <si>
    <t>Service Records issued</t>
  </si>
  <si>
    <t>Service Records</t>
  </si>
  <si>
    <t>issued w/in 30 minutes</t>
  </si>
  <si>
    <t>upon request</t>
  </si>
  <si>
    <t>SALN Reports submitted</t>
  </si>
  <si>
    <t>100% of LGU personnel</t>
  </si>
  <si>
    <t>to CSC and Office of the</t>
  </si>
  <si>
    <t xml:space="preserve">to CSC and Office of the </t>
  </si>
  <si>
    <t>submitted their SALN to</t>
  </si>
  <si>
    <t>Ombudsman</t>
  </si>
  <si>
    <t>CSC and Office of the</t>
  </si>
  <si>
    <t xml:space="preserve">Human Resources </t>
  </si>
  <si>
    <t>Human Resources</t>
  </si>
  <si>
    <t>Management training</t>
  </si>
  <si>
    <t>Management Training</t>
  </si>
  <si>
    <t>facilitated</t>
  </si>
  <si>
    <t>faciitated</t>
  </si>
  <si>
    <t>conducted with 100%</t>
  </si>
  <si>
    <t>attendance of</t>
  </si>
  <si>
    <t>participants</t>
  </si>
  <si>
    <t>LGU personnel records at</t>
  </si>
  <si>
    <t>Needed records of LGU</t>
  </si>
  <si>
    <t>records submitted</t>
  </si>
  <si>
    <t>GSIS and Pag-IBIG</t>
  </si>
  <si>
    <t>employees are updated</t>
  </si>
  <si>
    <t>to GSIS and Pag-</t>
  </si>
  <si>
    <t>updated</t>
  </si>
  <si>
    <t>IBIG for update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</si>
  <si>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 </t>
    </r>
    <r>
      <rPr>
        <b/>
        <sz val="10"/>
        <color theme="1"/>
        <rFont val="Calibri"/>
        <family val="2"/>
        <scheme val="minor"/>
      </rPr>
      <t xml:space="preserve">  of </t>
    </r>
    <r>
      <rPr>
        <b/>
        <u/>
        <sz val="10"/>
        <color theme="1"/>
        <rFont val="Calibri"/>
        <family val="2"/>
        <scheme val="minor"/>
      </rPr>
      <t xml:space="preserve">   5     </t>
    </r>
    <r>
      <rPr>
        <b/>
        <sz val="10"/>
        <color theme="1"/>
        <rFont val="Calibri"/>
        <family val="2"/>
        <scheme val="minor"/>
      </rPr>
      <t xml:space="preserve">  pages</t>
    </r>
  </si>
  <si>
    <t>Programs and activities</t>
  </si>
  <si>
    <t>Programs and activities on</t>
  </si>
  <si>
    <t>on nutrition conducted</t>
  </si>
  <si>
    <t>Nutrition conducted</t>
  </si>
  <si>
    <t>on Nutrition conducted</t>
  </si>
  <si>
    <t>Reports on Nutrition PPAs</t>
  </si>
  <si>
    <t>Reports on Nutrition</t>
  </si>
  <si>
    <t>submitted</t>
  </si>
  <si>
    <t>PPAs submitted</t>
  </si>
  <si>
    <t xml:space="preserve">Bid proposals </t>
  </si>
  <si>
    <t>Bid proposals awarded</t>
  </si>
  <si>
    <t>100% of Bid proposals</t>
  </si>
  <si>
    <t>recommended for award</t>
  </si>
  <si>
    <t>recommended w/in 7 days</t>
  </si>
  <si>
    <t>after the opening of bids</t>
  </si>
  <si>
    <t>Business Permits issued</t>
  </si>
  <si>
    <t>100% of Business</t>
  </si>
  <si>
    <t xml:space="preserve">1 st quarter of the </t>
  </si>
  <si>
    <t>Permits issued w/in 15</t>
  </si>
  <si>
    <t>minutes from submission</t>
  </si>
  <si>
    <t>of complete requirements</t>
  </si>
  <si>
    <t>Mayor's Permit issued</t>
  </si>
  <si>
    <t xml:space="preserve">100% of the Mayor's </t>
  </si>
  <si>
    <t>Permits issued w/in  8</t>
  </si>
  <si>
    <t>minutes from the sub-</t>
  </si>
  <si>
    <t>mission of request</t>
  </si>
  <si>
    <t>Mayor's Clearance issued</t>
  </si>
  <si>
    <t>Clearance issued w/in</t>
  </si>
  <si>
    <t>8 minutes from sub-</t>
  </si>
  <si>
    <t>mission of complete</t>
  </si>
  <si>
    <t>requirements</t>
  </si>
  <si>
    <t>Certification issued</t>
  </si>
  <si>
    <t>w/in 15 minutes from</t>
  </si>
  <si>
    <t>submission of request</t>
  </si>
  <si>
    <t>Affidavit Issued</t>
  </si>
  <si>
    <t>Affidavit issued</t>
  </si>
  <si>
    <t>Affidavit issued w/in</t>
  </si>
  <si>
    <t xml:space="preserve">15 minutes upon </t>
  </si>
  <si>
    <t>request</t>
  </si>
  <si>
    <t>Recommendation/</t>
  </si>
  <si>
    <t>Endorsement letter</t>
  </si>
  <si>
    <t>Endorsement letter issued</t>
  </si>
  <si>
    <t>recommendation/</t>
  </si>
  <si>
    <t>issued</t>
  </si>
  <si>
    <t>endorsement  issued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</si>
  <si>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4   </t>
    </r>
    <r>
      <rPr>
        <b/>
        <sz val="10"/>
        <color theme="1"/>
        <rFont val="Calibri"/>
        <family val="2"/>
        <scheme val="minor"/>
      </rPr>
      <t xml:space="preserve">  of  </t>
    </r>
    <r>
      <rPr>
        <b/>
        <u/>
        <sz val="10"/>
        <color theme="1"/>
        <rFont val="Calibri"/>
        <family val="2"/>
        <scheme val="minor"/>
      </rPr>
      <t xml:space="preserve">   5  </t>
    </r>
    <r>
      <rPr>
        <b/>
        <sz val="10"/>
        <color theme="1"/>
        <rFont val="Calibri"/>
        <family val="2"/>
        <scheme val="minor"/>
      </rPr>
      <t xml:space="preserve">    pages</t>
    </r>
  </si>
  <si>
    <t>within 15 minutes</t>
  </si>
  <si>
    <t>Executive Order issued</t>
  </si>
  <si>
    <t>100% effective response</t>
  </si>
  <si>
    <t xml:space="preserve">from concerned </t>
  </si>
  <si>
    <t>personnel/agency/</t>
  </si>
  <si>
    <t>organization set w/in</t>
  </si>
  <si>
    <t>2 hours from receipt</t>
  </si>
  <si>
    <t xml:space="preserve">Office Memorandum </t>
  </si>
  <si>
    <t>Office Memorandum</t>
  </si>
  <si>
    <t xml:space="preserve">Activity and Training </t>
  </si>
  <si>
    <t>Activity and Training</t>
  </si>
  <si>
    <t>Design prepared</t>
  </si>
  <si>
    <t>Design prepared w/in</t>
  </si>
  <si>
    <t>5 days before the actual</t>
  </si>
  <si>
    <t>activity</t>
  </si>
  <si>
    <t>LCE's Travel Reports</t>
  </si>
  <si>
    <t>2nd week of the</t>
  </si>
  <si>
    <t xml:space="preserve">submitted w/in 15 days </t>
  </si>
  <si>
    <t>succeeding quarter</t>
  </si>
  <si>
    <t xml:space="preserve">after the reference </t>
  </si>
  <si>
    <t>quarter</t>
  </si>
  <si>
    <t>Council, TWG, Executive</t>
  </si>
  <si>
    <t>Council, TWG. Executive</t>
  </si>
  <si>
    <t>Minutes of meeting</t>
  </si>
  <si>
    <t>Committee meetings</t>
  </si>
  <si>
    <t>prepared w/in 2 days</t>
  </si>
  <si>
    <t>conducted</t>
  </si>
  <si>
    <t>after the meeting</t>
  </si>
  <si>
    <t>Liquidation Reports</t>
  </si>
  <si>
    <t>Liquidation reports</t>
  </si>
  <si>
    <t>100% of the Liquidation</t>
  </si>
  <si>
    <t>Reports submitted w/in</t>
  </si>
  <si>
    <t xml:space="preserve">15 days after the </t>
  </si>
  <si>
    <t>Solid Waste Management</t>
  </si>
  <si>
    <t>PPAs conducted/</t>
  </si>
  <si>
    <t>implemented</t>
  </si>
  <si>
    <t>Flag Raising Ceremony</t>
  </si>
  <si>
    <t xml:space="preserve">Flag Raising Ceremony </t>
  </si>
  <si>
    <t>100% offices participated</t>
  </si>
  <si>
    <t>in the Flag Raising</t>
  </si>
  <si>
    <t>Ceremony every Monday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</si>
  <si>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5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5    </t>
    </r>
    <r>
      <rPr>
        <b/>
        <sz val="10"/>
        <color theme="1"/>
        <rFont val="Calibri"/>
        <family val="2"/>
        <scheme val="minor"/>
      </rPr>
      <t xml:space="preserve">  pages</t>
    </r>
  </si>
  <si>
    <t>Public Market vendors</t>
  </si>
  <si>
    <t>arrangement plan prepared</t>
  </si>
  <si>
    <t xml:space="preserve">arrangement plan </t>
  </si>
  <si>
    <t>prepared 3 days before</t>
  </si>
  <si>
    <t xml:space="preserve">prepared </t>
  </si>
  <si>
    <t>the event</t>
  </si>
  <si>
    <t>Trip tickets issued</t>
  </si>
  <si>
    <t>100% of the trip tickets</t>
  </si>
  <si>
    <t>issued at least 30</t>
  </si>
  <si>
    <t xml:space="preserve">minutes before </t>
  </si>
  <si>
    <t>departure</t>
  </si>
  <si>
    <t>MDRRM  projects, activities</t>
  </si>
  <si>
    <t>MDRRM PPA's implemented</t>
  </si>
  <si>
    <t>MDRRM PPA's imple-</t>
  </si>
  <si>
    <t>and programs implemented,</t>
  </si>
  <si>
    <t>supervised and monitored</t>
  </si>
  <si>
    <t>mented, supervised</t>
  </si>
  <si>
    <t xml:space="preserve"> and monitored</t>
  </si>
  <si>
    <t>Educational assistance</t>
  </si>
  <si>
    <t xml:space="preserve">facilitated w/in 15 </t>
  </si>
  <si>
    <t>Every end of semester</t>
  </si>
  <si>
    <t>Lumpsum Appropriation</t>
  </si>
  <si>
    <t xml:space="preserve">    PREPARED:</t>
  </si>
  <si>
    <t xml:space="preserve">          REVIEWED:   LOCAL FINANCE COMMITTEE</t>
  </si>
  <si>
    <t xml:space="preserve">       LEONIDA M. ALBOR-ANGCAP</t>
  </si>
  <si>
    <t xml:space="preserve">                              VICENTE J. LLESIS, C.E.</t>
  </si>
  <si>
    <t xml:space="preserve">                             RAMONITA G. BENDICION</t>
  </si>
  <si>
    <t>ELVISA B. DONCILLO, MPA</t>
  </si>
  <si>
    <t xml:space="preserve">               Mun. Planning &amp; Dev't. Coordinator</t>
  </si>
  <si>
    <t xml:space="preserve">                             Municipal Budget Officer</t>
  </si>
  <si>
    <t>Municipal Treasurer</t>
  </si>
  <si>
    <t xml:space="preserve">       APPROVED:</t>
  </si>
  <si>
    <t xml:space="preserve">           LEONIDA M. ALBOR-ANGCAP</t>
  </si>
  <si>
    <t xml:space="preserve">                  Municipal Mayor</t>
  </si>
  <si>
    <t>LBP Form No. 4</t>
  </si>
  <si>
    <t xml:space="preserve">         Annex H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</si>
  <si>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</t>
    </r>
    <r>
      <rPr>
        <b/>
        <u/>
        <sz val="10"/>
        <color theme="1"/>
        <rFont val="Calibri"/>
        <family val="2"/>
        <scheme val="minor"/>
      </rPr>
      <t xml:space="preserve">   2 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</si>
  <si>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SANGGUNIANG BAYAN-LEGISLATIVE SERVICES</t>
  </si>
  <si>
    <t xml:space="preserve"> Adopt/approve resolutions towards an efficent and effective municipal governance, and to determine whether these are within the scope of the prescribed power of the Sanggunian.</t>
  </si>
  <si>
    <t xml:space="preserve"> Generate and maximize the use of resources and revenues for the development projects, programs and activities and all other priorities of the community. Ensure the efficient and </t>
  </si>
  <si>
    <t xml:space="preserve"> effective delivery of basic services and facilities, objectively to promote the welfare of the inhabitants of the municipality. Regulate activities and exercise such other functions as</t>
  </si>
  <si>
    <t xml:space="preserve"> prescribe by law or ordinance.</t>
  </si>
  <si>
    <t>Vision         :</t>
  </si>
  <si>
    <t xml:space="preserve"> A united synergistic Sangguniang Bayan that is dedicated, God fearing, responsible, prolductive and transparent in legislation.</t>
  </si>
  <si>
    <t xml:space="preserve"> To enact ordinances and resolutions and appropriated funds for the general welfare of the munilcipality.</t>
  </si>
  <si>
    <t>Organization Outcome:    Legislative Services</t>
  </si>
  <si>
    <t>Attend the SB sessions</t>
  </si>
  <si>
    <t>Sanggunian regular</t>
  </si>
  <si>
    <t>Regular and special</t>
  </si>
  <si>
    <t>48 regular session</t>
  </si>
  <si>
    <t>every Monday of the week</t>
  </si>
  <si>
    <t>and special session</t>
  </si>
  <si>
    <t>sessions attended</t>
  </si>
  <si>
    <t>3 special session</t>
  </si>
  <si>
    <t>1000-</t>
  </si>
  <si>
    <t>and special sessions as</t>
  </si>
  <si>
    <t>3 01 003</t>
  </si>
  <si>
    <t>the need arises</t>
  </si>
  <si>
    <t>Adopts and approves</t>
  </si>
  <si>
    <t xml:space="preserve">S B minutes and </t>
  </si>
  <si>
    <t>Approved/adopted</t>
  </si>
  <si>
    <t>75 SB minutes and</t>
  </si>
  <si>
    <t>journal and minutes of the</t>
  </si>
  <si>
    <t>journals</t>
  </si>
  <si>
    <t>journal and  minutes of</t>
  </si>
  <si>
    <t>Sanggunian session.</t>
  </si>
  <si>
    <t>the SB sessions.</t>
  </si>
  <si>
    <t>201 Resolutions</t>
  </si>
  <si>
    <t xml:space="preserve">Draft and proposed </t>
  </si>
  <si>
    <t xml:space="preserve">Resolutions and </t>
  </si>
  <si>
    <t>Resolutions adopted/</t>
  </si>
  <si>
    <t>15 Ordinances</t>
  </si>
  <si>
    <t>resolutions and</t>
  </si>
  <si>
    <t>ordinance</t>
  </si>
  <si>
    <t>enacted ordinance.</t>
  </si>
  <si>
    <t>Ordinances to the</t>
  </si>
  <si>
    <t>Sanggunian.</t>
  </si>
  <si>
    <t>Conduct public hearings</t>
  </si>
  <si>
    <t>Conducted public hearings</t>
  </si>
  <si>
    <t>Adopted/enacted of</t>
  </si>
  <si>
    <t>80 SB Committee</t>
  </si>
  <si>
    <t>and committee mneetings</t>
  </si>
  <si>
    <t>and Committee meetings</t>
  </si>
  <si>
    <t>ordinances.</t>
  </si>
  <si>
    <t>hearing of Resolution</t>
  </si>
  <si>
    <t>as called by the Sang-</t>
  </si>
  <si>
    <t xml:space="preserve"> and ordinances.</t>
  </si>
  <si>
    <t>gunian re: adoption/</t>
  </si>
  <si>
    <t>enactment of ordinances.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</si>
  <si>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2    </t>
    </r>
    <r>
      <rPr>
        <b/>
        <sz val="10"/>
        <color theme="1"/>
        <rFont val="Calibri"/>
        <family val="2"/>
        <scheme val="minor"/>
      </rPr>
      <t xml:space="preserve">  pages</t>
    </r>
  </si>
  <si>
    <t>Prepare the Annual</t>
  </si>
  <si>
    <t>Annual Plrocurement</t>
  </si>
  <si>
    <t xml:space="preserve">Annual Procurement </t>
  </si>
  <si>
    <t>Procurement Plan of the</t>
  </si>
  <si>
    <t>Plan</t>
  </si>
  <si>
    <t>Plan prepared</t>
  </si>
  <si>
    <t>Legislative office</t>
  </si>
  <si>
    <t>Maintain proper filing and</t>
  </si>
  <si>
    <t>Legislative documents</t>
  </si>
  <si>
    <t>Daily</t>
  </si>
  <si>
    <t>records keeping</t>
  </si>
  <si>
    <t xml:space="preserve"> filed and kept.</t>
  </si>
  <si>
    <t>Submit/deliver official</t>
  </si>
  <si>
    <t>Communications and</t>
  </si>
  <si>
    <t>documents</t>
  </si>
  <si>
    <t>other documents</t>
  </si>
  <si>
    <t>Attend meetings/</t>
  </si>
  <si>
    <t>Conference/meetings</t>
  </si>
  <si>
    <t>Conferences/meetings</t>
  </si>
  <si>
    <t>conferences called by</t>
  </si>
  <si>
    <t>called by different offices/</t>
  </si>
  <si>
    <t xml:space="preserve">called by different </t>
  </si>
  <si>
    <t>different offices/agencies</t>
  </si>
  <si>
    <t>agencies and barangay</t>
  </si>
  <si>
    <t>offices/agencies and</t>
  </si>
  <si>
    <t>and barangay assemblies/</t>
  </si>
  <si>
    <t>assemblies/meetings</t>
  </si>
  <si>
    <t>barangay assemblies/</t>
  </si>
  <si>
    <t>meetings</t>
  </si>
  <si>
    <t>meeting attended.</t>
  </si>
  <si>
    <t>Attendance to seminar/</t>
  </si>
  <si>
    <t xml:space="preserve">PCL National and Local </t>
  </si>
  <si>
    <t>workshop called by</t>
  </si>
  <si>
    <t>calls attended.</t>
  </si>
  <si>
    <t>agencies w/c are relevant</t>
  </si>
  <si>
    <t>to legislative funcrtions as</t>
  </si>
  <si>
    <t>the policy-making body</t>
  </si>
  <si>
    <t>of the LGU</t>
  </si>
  <si>
    <t xml:space="preserve">   PREPARED:</t>
  </si>
  <si>
    <t xml:space="preserve">      ELMER MERCADERO SORONIO</t>
  </si>
  <si>
    <t xml:space="preserve"> Municipal Treasurer</t>
  </si>
  <si>
    <t xml:space="preserve">       Annex H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</si>
  <si>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2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</si>
  <si>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SECRETARY TO THE SANGGUNIANG BAYAN</t>
  </si>
  <si>
    <t xml:space="preserve"> Take charge of the office of the Secretary  to the Sangguniang Bayan ultimately  providing technical support in the performance of duties and legislative functions as the</t>
  </si>
  <si>
    <t xml:space="preserve"> policy-making body of the municipality aiming for effective local legislations.</t>
  </si>
  <si>
    <t xml:space="preserve">Vision         :             </t>
  </si>
  <si>
    <t xml:space="preserve"> An entity of competence in its legislative support services truly devoted to ensure effective, efficient and responsive legislative secretariat.</t>
  </si>
  <si>
    <t xml:space="preserve">Mission      :          </t>
  </si>
  <si>
    <t xml:space="preserve"> To adequately provide the Sanggunian with capable support staff in the performance of its functions.</t>
  </si>
  <si>
    <t xml:space="preserve"> To act as conduct to LGU"s, MGO's, Pos and the general public in facilitating legislative action taken by the Sanggunian.</t>
  </si>
  <si>
    <t xml:space="preserve"> To act as custodian and maintain the proper safekeeping of Sanggunian documents and records.</t>
  </si>
  <si>
    <t xml:space="preserve"> To maintain an open line of information and communication to the general public regarding measures undertaken by the Sanggunian, and</t>
  </si>
  <si>
    <t xml:space="preserve"> To enhance personnel capabilities and develop their potentials to the fullest in order to cope with the onset of innovative changes.</t>
  </si>
  <si>
    <t>Organization Outcome:    Legislative-Support Services</t>
  </si>
  <si>
    <t>Certify  as to the correct-</t>
  </si>
  <si>
    <t xml:space="preserve">SB resolutions and </t>
  </si>
  <si>
    <t xml:space="preserve">Certified as to the </t>
  </si>
  <si>
    <t>ness of the SB resolutions</t>
  </si>
  <si>
    <t>municipal ordinances</t>
  </si>
  <si>
    <t>correctness of the</t>
  </si>
  <si>
    <t>and municipal ordinances</t>
  </si>
  <si>
    <t>certified.</t>
  </si>
  <si>
    <t xml:space="preserve">the SB resolutions </t>
  </si>
  <si>
    <t>3 01 004</t>
  </si>
  <si>
    <t>duly acted upo by the</t>
  </si>
  <si>
    <t xml:space="preserve">and municipal </t>
  </si>
  <si>
    <t>Sanggunian</t>
  </si>
  <si>
    <t>ordinances</t>
  </si>
  <si>
    <t>Record of the SB</t>
  </si>
  <si>
    <t>SB session every Monday</t>
  </si>
  <si>
    <t>Recorded SB session</t>
  </si>
  <si>
    <t>Session every Monday</t>
  </si>
  <si>
    <t>of the week and</t>
  </si>
  <si>
    <t>every Monday of the</t>
  </si>
  <si>
    <t xml:space="preserve">of the week and </t>
  </si>
  <si>
    <t xml:space="preserve">special session </t>
  </si>
  <si>
    <t>week and special</t>
  </si>
  <si>
    <t>special session .</t>
  </si>
  <si>
    <t>recorded.</t>
  </si>
  <si>
    <t>session.</t>
  </si>
  <si>
    <t xml:space="preserve">Record SB resolutions </t>
  </si>
  <si>
    <t>SB resolutions and</t>
  </si>
  <si>
    <t xml:space="preserve">Recorded SB </t>
  </si>
  <si>
    <t>and ordinances</t>
  </si>
  <si>
    <t>Ordinances .</t>
  </si>
  <si>
    <t xml:space="preserve">resolutions and </t>
  </si>
  <si>
    <t xml:space="preserve">       PREPARED:</t>
  </si>
  <si>
    <t xml:space="preserve">            EDEN CATAMCO-ADLAON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</si>
  <si>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3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</si>
  <si>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MUNICIPAL PLANNING AND DEVELOPMENT COORDINATOR</t>
  </si>
  <si>
    <t xml:space="preserve"> Formulate and assist in all planning activities of the Local Government Unit.</t>
  </si>
  <si>
    <t xml:space="preserve"> The Municipal Pllanning and Development Office aims to come up with coordinated plans, participated by different sectors of the community that integrate social,</t>
  </si>
  <si>
    <t xml:space="preserve"> environmental,  physical and economic-development, delivered, supported and implemented by responsible and honest Personnel and Municipal Officials for </t>
  </si>
  <si>
    <t xml:space="preserve"> better Midsalip.</t>
  </si>
  <si>
    <t xml:space="preserve"> Formulate plans with the support of the Local Officials as guide for the development in terms of social, environmental, physical and economic development</t>
  </si>
  <si>
    <t xml:space="preserve"> of the municipality of Midsalip.</t>
  </si>
  <si>
    <t>Organization Outcome:    Assist in the formulation of planning documents and ensure proper monitoring of PPAs implementation.</t>
  </si>
  <si>
    <t>Approved CLUP 2015-2025</t>
  </si>
  <si>
    <t>Approved CLUP 2015-</t>
  </si>
  <si>
    <t>15 books of</t>
  </si>
  <si>
    <t>Reproduced and</t>
  </si>
  <si>
    <t>15 books of volume 1, 2 &amp; 3</t>
  </si>
  <si>
    <t>2025 volume 1, volumne</t>
  </si>
  <si>
    <t>volume 1, 2, and 3.</t>
  </si>
  <si>
    <t>distributed</t>
  </si>
  <si>
    <t>reproduced and</t>
  </si>
  <si>
    <t>2 and volume 3 repro-</t>
  </si>
  <si>
    <t>3 01 009</t>
  </si>
  <si>
    <t>duced and distributed</t>
  </si>
  <si>
    <t>distributed from</t>
  </si>
  <si>
    <t>by the end of December</t>
  </si>
  <si>
    <t>January to December</t>
  </si>
  <si>
    <t>Municipal Socio Economic</t>
  </si>
  <si>
    <t>Municipal SEP for ELA</t>
  </si>
  <si>
    <t>15 books formulated</t>
  </si>
  <si>
    <t>Profile for ELA formulation</t>
  </si>
  <si>
    <t>formulation updated</t>
  </si>
  <si>
    <t>from January to</t>
  </si>
  <si>
    <t>completed</t>
  </si>
  <si>
    <t>completed and updated.</t>
  </si>
  <si>
    <t>by the end of July 2017.</t>
  </si>
  <si>
    <t>July.</t>
  </si>
  <si>
    <t>Annual Investment Plan</t>
  </si>
  <si>
    <t xml:space="preserve">10 books of Annual </t>
  </si>
  <si>
    <t>10 books formulated</t>
  </si>
  <si>
    <t>(AIP)  formulated</t>
  </si>
  <si>
    <t>formulated by the end of</t>
  </si>
  <si>
    <t xml:space="preserve">Investment Plan </t>
  </si>
  <si>
    <t xml:space="preserve">December </t>
  </si>
  <si>
    <t>formulated by the end</t>
  </si>
  <si>
    <t>December</t>
  </si>
  <si>
    <t xml:space="preserve">of December 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</si>
  <si>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</t>
    </r>
    <r>
      <rPr>
        <b/>
        <sz val="10"/>
        <color theme="1"/>
        <rFont val="Calibri"/>
        <family val="2"/>
        <scheme val="minor"/>
      </rPr>
      <t xml:space="preserve">  pages</t>
    </r>
  </si>
  <si>
    <t>Other plans and programs</t>
  </si>
  <si>
    <t>Digitized map required for</t>
  </si>
  <si>
    <t>100% map digitized for</t>
  </si>
  <si>
    <t>100% map digitized</t>
  </si>
  <si>
    <t xml:space="preserve"> for development</t>
  </si>
  <si>
    <t>development plans and</t>
  </si>
  <si>
    <t>Development plans</t>
  </si>
  <si>
    <t>formulated</t>
  </si>
  <si>
    <t>proposeed projects by the</t>
  </si>
  <si>
    <t>and proposed projects</t>
  </si>
  <si>
    <t>end of December.</t>
  </si>
  <si>
    <t>by the end of december.</t>
  </si>
  <si>
    <t>Locational clearance</t>
  </si>
  <si>
    <t xml:space="preserve">100% locational </t>
  </si>
  <si>
    <t>issued by the end of</t>
  </si>
  <si>
    <t xml:space="preserve">clearance issued by the </t>
  </si>
  <si>
    <t>clearance issued</t>
  </si>
  <si>
    <t>end of December</t>
  </si>
  <si>
    <t>Payroll, Petty Cash</t>
  </si>
  <si>
    <t>100% payroll, petty cash</t>
  </si>
  <si>
    <t>100% payroll, pettty</t>
  </si>
  <si>
    <t>replenished</t>
  </si>
  <si>
    <t>cash replenished</t>
  </si>
  <si>
    <t>BAC meeting attended</t>
  </si>
  <si>
    <t>BAC meeting attended as</t>
  </si>
  <si>
    <t>per scheduled</t>
  </si>
  <si>
    <t>as per scheduled</t>
  </si>
  <si>
    <t>Report for special projects</t>
  </si>
  <si>
    <t>Report for special</t>
  </si>
  <si>
    <t>projects submitted</t>
  </si>
  <si>
    <t xml:space="preserve">Project proposal </t>
  </si>
  <si>
    <t>100% project proposal</t>
  </si>
  <si>
    <t xml:space="preserve">Barangay Annual </t>
  </si>
  <si>
    <t>33 barangay AIP reviewed</t>
  </si>
  <si>
    <t xml:space="preserve">33 barangay AIP </t>
  </si>
  <si>
    <t>33 barangay AIP</t>
  </si>
  <si>
    <t>Investment Plan reviewed</t>
  </si>
  <si>
    <t>reviewed by the end</t>
  </si>
  <si>
    <t>reviewed from</t>
  </si>
  <si>
    <t>upon request.</t>
  </si>
  <si>
    <t>of December upon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</si>
  <si>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</si>
  <si>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Annual Investment Plan </t>
  </si>
  <si>
    <t>10 books of Annual</t>
  </si>
  <si>
    <t>Investment Plan</t>
  </si>
  <si>
    <t>of December</t>
  </si>
  <si>
    <t>Barangay Gender and</t>
  </si>
  <si>
    <t xml:space="preserve">33 barangay GAD Plan </t>
  </si>
  <si>
    <t>33 Barangay GAD</t>
  </si>
  <si>
    <t>33 Barangay GAD plan</t>
  </si>
  <si>
    <t xml:space="preserve">Development (GAD) </t>
  </si>
  <si>
    <t>reviewed by the end of</t>
  </si>
  <si>
    <t>plan reviewed by the</t>
  </si>
  <si>
    <t xml:space="preserve">reviewed from </t>
  </si>
  <si>
    <t>Plan reviewed</t>
  </si>
  <si>
    <t>December upon request</t>
  </si>
  <si>
    <t xml:space="preserve">Local Development </t>
  </si>
  <si>
    <t>Local Development</t>
  </si>
  <si>
    <t>5 books of Local Dev't.</t>
  </si>
  <si>
    <t>5 books formulated</t>
  </si>
  <si>
    <t>Investment Program</t>
  </si>
  <si>
    <t xml:space="preserve">Investment Program </t>
  </si>
  <si>
    <t xml:space="preserve">from January to </t>
  </si>
  <si>
    <t>December.</t>
  </si>
  <si>
    <t>of December.</t>
  </si>
  <si>
    <t>Comprehensive Dev't</t>
  </si>
  <si>
    <t>Comprehensive Dev't.</t>
  </si>
  <si>
    <t>5 books of Comprehen-</t>
  </si>
  <si>
    <t>Plan formulated</t>
  </si>
  <si>
    <t>Plan formulated by the</t>
  </si>
  <si>
    <t>sive Development Plan</t>
  </si>
  <si>
    <t xml:space="preserve">            VICENTE J. LLESIS, C.E.</t>
  </si>
  <si>
    <t xml:space="preserve">  Municipal Treasurer</t>
  </si>
  <si>
    <t>OFFICE OF THE MUNICIPAL CIVIL REGISTRAR</t>
  </si>
  <si>
    <t xml:space="preserve"> To take charge in the office of the Municipal Civil Registrar and serve as custodian of records for the live birth, death and marriages.</t>
  </si>
  <si>
    <t xml:space="preserve"> To come up with quality delivery of basic social public services in terms of Civil Registration affecting the civil status of persons such</t>
  </si>
  <si>
    <t xml:space="preserve"> as births, deaths and marriages and exercising laws, rules relating thereto.</t>
  </si>
  <si>
    <t xml:space="preserve"> To be able to carry out Civil Registration System in the municipality as In birth, death and marriage. Court Decrees/Legal Instrument</t>
  </si>
  <si>
    <t xml:space="preserve"> as mandated in R.A. 3753.</t>
  </si>
  <si>
    <t>Organization Outcome:    Registration of live births, deaths and marriages.</t>
  </si>
  <si>
    <t>Registration of certificate</t>
  </si>
  <si>
    <t>Live Birth registered</t>
  </si>
  <si>
    <t>900 registered live</t>
  </si>
  <si>
    <t xml:space="preserve">     of Live Birth</t>
  </si>
  <si>
    <t>either on time or delayed</t>
  </si>
  <si>
    <t>birth either on  time or</t>
  </si>
  <si>
    <t>delayed</t>
  </si>
  <si>
    <t>Death registered either on</t>
  </si>
  <si>
    <t>60 registered deaths</t>
  </si>
  <si>
    <t>3 01 012</t>
  </si>
  <si>
    <t xml:space="preserve">    of death</t>
  </si>
  <si>
    <t>time or delayed</t>
  </si>
  <si>
    <t xml:space="preserve">either on time or </t>
  </si>
  <si>
    <t>Marriages registered</t>
  </si>
  <si>
    <t>150  registered marriages</t>
  </si>
  <si>
    <t xml:space="preserve">   of marriage</t>
  </si>
  <si>
    <t xml:space="preserve">Receive/approve </t>
  </si>
  <si>
    <t>Application for Marriage</t>
  </si>
  <si>
    <t xml:space="preserve">60 application for </t>
  </si>
  <si>
    <t>application for Marriage</t>
  </si>
  <si>
    <t>License received/approved</t>
  </si>
  <si>
    <t>Marriage License</t>
  </si>
  <si>
    <t>License</t>
  </si>
  <si>
    <t xml:space="preserve"> received/approved</t>
  </si>
  <si>
    <t xml:space="preserve">Prepare/issue certification </t>
  </si>
  <si>
    <t xml:space="preserve">Prepared/issued </t>
  </si>
  <si>
    <t>250 certifications of</t>
  </si>
  <si>
    <t>of Registered Certificate:</t>
  </si>
  <si>
    <t>certification of registered</t>
  </si>
  <si>
    <t>registered certificate</t>
  </si>
  <si>
    <t xml:space="preserve"> 1. Live Birth Certificate</t>
  </si>
  <si>
    <t>live birth certificate</t>
  </si>
  <si>
    <t>of live birth prepared/</t>
  </si>
  <si>
    <t xml:space="preserve"> 2. Death Certificate</t>
  </si>
  <si>
    <t>40 certifications of</t>
  </si>
  <si>
    <t>registered death</t>
  </si>
  <si>
    <t>death certificate</t>
  </si>
  <si>
    <t>prepared/issued</t>
  </si>
  <si>
    <t xml:space="preserve"> 3. Marriage Certificate</t>
  </si>
  <si>
    <t>100 certifications of</t>
  </si>
  <si>
    <t>marriage certificate</t>
  </si>
  <si>
    <t>of marriage</t>
  </si>
  <si>
    <t>Received/Approved</t>
  </si>
  <si>
    <t>Petition for correction of</t>
  </si>
  <si>
    <t>12 petition for correc-</t>
  </si>
  <si>
    <t>petition for correction  of</t>
  </si>
  <si>
    <t>error in the certificate of</t>
  </si>
  <si>
    <t>tion of clerical error in</t>
  </si>
  <si>
    <t>clerical error</t>
  </si>
  <si>
    <t>live birth received/</t>
  </si>
  <si>
    <t>the certificate of live</t>
  </si>
  <si>
    <t xml:space="preserve"> 1. Certificate of Live Birth</t>
  </si>
  <si>
    <t>birth received/approved</t>
  </si>
  <si>
    <t>3 petition for correction</t>
  </si>
  <si>
    <t xml:space="preserve"> 2. Certificate of marriage</t>
  </si>
  <si>
    <t>of clerical error in the</t>
  </si>
  <si>
    <t>marriage received/approved</t>
  </si>
  <si>
    <t>certificate of marriage</t>
  </si>
  <si>
    <t>received/approved</t>
  </si>
  <si>
    <t>Prepare/submit monthly</t>
  </si>
  <si>
    <t>Monthly civil registration</t>
  </si>
  <si>
    <t>12 monthly civil registra-</t>
  </si>
  <si>
    <t>civil registration report to</t>
  </si>
  <si>
    <t>report to PSA. Pagadian</t>
  </si>
  <si>
    <t>tion report to the</t>
  </si>
  <si>
    <t>the Philippine Statistics</t>
  </si>
  <si>
    <t>City prepared/submitted</t>
  </si>
  <si>
    <t xml:space="preserve">Philippine Statistics </t>
  </si>
  <si>
    <t>Authority, Pagadian City</t>
  </si>
  <si>
    <t>Authority prepared/</t>
  </si>
  <si>
    <t>Lump-sum Appropriations</t>
  </si>
  <si>
    <t xml:space="preserve">                 JOSIE J. ARTANA</t>
  </si>
  <si>
    <t xml:space="preserve"> ELVISA B. DONCILLO, MPA</t>
  </si>
  <si>
    <t xml:space="preserve">   OIC,  Municipal Civil Registrar</t>
  </si>
  <si>
    <t>OFFICE OF THE MUNICIPAL BUDGET OFFICER</t>
  </si>
  <si>
    <t xml:space="preserve"> To promote the sound, efficient and effective management and utilization of the Local Government Unit resources, (i.e., technological, manpower,</t>
  </si>
  <si>
    <t xml:space="preserve"> physical and financial) as instrument in the achievement of socio economic and political development goals.</t>
  </si>
  <si>
    <t xml:space="preserve"> By 2017 the Office of Budget and Management to be a champion of results-oriented budget and management policies and practices and  that enable the government to  </t>
  </si>
  <si>
    <t>steer the  country towards meaningful development that empowers the poor and the marginalized.</t>
  </si>
  <si>
    <t xml:space="preserve"> An implementer of world-class budget and management systems that enhance transparency, accountability and public participation in governance.</t>
  </si>
  <si>
    <t xml:space="preserve"> The Municipal Budget Office shall lead  public expenditure management to ensure the equitable, prudent, transparent and accountable allocation and use of public funds  </t>
  </si>
  <si>
    <t xml:space="preserve"> to improve the quality of life of each and every Filipino.</t>
  </si>
  <si>
    <t>Organization Outcome:    Budget and Management services.</t>
  </si>
  <si>
    <t xml:space="preserve">Consolidation and </t>
  </si>
  <si>
    <t>Annual Budget consolida-</t>
  </si>
  <si>
    <t>3  Annual Budget</t>
  </si>
  <si>
    <t xml:space="preserve">Approved Annual </t>
  </si>
  <si>
    <t>finalization of Annual</t>
  </si>
  <si>
    <t>ted and finalized.</t>
  </si>
  <si>
    <t xml:space="preserve">    consolidated and</t>
  </si>
  <si>
    <t>Budget for authoriza-</t>
  </si>
  <si>
    <t>Budget</t>
  </si>
  <si>
    <t xml:space="preserve">    finalized</t>
  </si>
  <si>
    <t>tion.</t>
  </si>
  <si>
    <t xml:space="preserve">    -General Fund</t>
  </si>
  <si>
    <t>3 01 008</t>
  </si>
  <si>
    <t xml:space="preserve">    -Public Utilities</t>
  </si>
  <si>
    <t xml:space="preserve">    -Economic Enterprise</t>
  </si>
  <si>
    <t>Preparation  &amp; finalization</t>
  </si>
  <si>
    <t>Supplemental Budget</t>
  </si>
  <si>
    <t>1 Supplemental Budget</t>
  </si>
  <si>
    <t>Approved Supplemen-</t>
  </si>
  <si>
    <t>of Supplemental Budgets</t>
  </si>
  <si>
    <t>prepared &amp; finalized.</t>
  </si>
  <si>
    <t>prepared &amp; finalized</t>
  </si>
  <si>
    <t>tal Budget for</t>
  </si>
  <si>
    <t>authorization.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</si>
  <si>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 </t>
    </r>
    <r>
      <rPr>
        <b/>
        <sz val="10"/>
        <color theme="1"/>
        <rFont val="Calibri"/>
        <family val="2"/>
        <scheme val="minor"/>
      </rPr>
      <t xml:space="preserve">  pages</t>
    </r>
  </si>
  <si>
    <t>Assist the Sangguniang</t>
  </si>
  <si>
    <t>Barangay Annual and</t>
  </si>
  <si>
    <t xml:space="preserve">33 Barangay Annual and </t>
  </si>
  <si>
    <t>Bayan in the review of the</t>
  </si>
  <si>
    <t>Supplemental Budgets</t>
  </si>
  <si>
    <t>Supplemental</t>
  </si>
  <si>
    <t>Annual &amp; Supplemental</t>
  </si>
  <si>
    <t>reviewed.</t>
  </si>
  <si>
    <t>budgets  reviewed.</t>
  </si>
  <si>
    <t>recommended for</t>
  </si>
  <si>
    <t>Budgets of the barangay</t>
  </si>
  <si>
    <t xml:space="preserve">approval to the </t>
  </si>
  <si>
    <t>Sangguniang Bayan.</t>
  </si>
  <si>
    <t>Preparation of Budget</t>
  </si>
  <si>
    <t>Budget Matrix &amp; Allotment</t>
  </si>
  <si>
    <t xml:space="preserve">  29 sets </t>
  </si>
  <si>
    <t>100% Budget Matrix</t>
  </si>
  <si>
    <t>Matrix and Allotment</t>
  </si>
  <si>
    <t>Release Order (ARO)</t>
  </si>
  <si>
    <t>&amp; Allotment Release</t>
  </si>
  <si>
    <t>prepared.</t>
  </si>
  <si>
    <t>Order (ObR) prepared</t>
  </si>
  <si>
    <t>Certify as to the existence</t>
  </si>
  <si>
    <t>Obligation Request (ObR)</t>
  </si>
  <si>
    <t>1,800 Obligation Request</t>
  </si>
  <si>
    <t>certified 1,800 Obliga-</t>
  </si>
  <si>
    <t>of appropriation in the</t>
  </si>
  <si>
    <t>(ObR) Certified</t>
  </si>
  <si>
    <t>tion Request (ObR)</t>
  </si>
  <si>
    <t>Preparation of Registry of</t>
  </si>
  <si>
    <t>Registry of Appropriation</t>
  </si>
  <si>
    <t xml:space="preserve">100% RAAOPS, RAAMO </t>
  </si>
  <si>
    <t xml:space="preserve">Prepared 10O% </t>
  </si>
  <si>
    <t>Appropriation for personal</t>
  </si>
  <si>
    <t>prepred.</t>
  </si>
  <si>
    <t>and RAACO prepared.</t>
  </si>
  <si>
    <t>RAAOPS, RAAMO and</t>
  </si>
  <si>
    <t xml:space="preserve">services, MOOE and </t>
  </si>
  <si>
    <t>RAACO in the</t>
  </si>
  <si>
    <t>capital outlay</t>
  </si>
  <si>
    <t>1st quarter of the year</t>
  </si>
  <si>
    <t>Preparation of Statement</t>
  </si>
  <si>
    <t>SAAOB prepared</t>
  </si>
  <si>
    <t>12 sets of SAAOB</t>
  </si>
  <si>
    <r>
      <rPr>
        <b/>
        <sz val="9"/>
        <color theme="1"/>
        <rFont val="Arial Narrow"/>
        <family val="2"/>
      </rPr>
      <t>10O%</t>
    </r>
    <r>
      <rPr>
        <b/>
        <sz val="10"/>
        <color theme="1"/>
        <rFont val="Arial Narrow"/>
        <family val="2"/>
      </rPr>
      <t xml:space="preserve"> SAAOB prepared</t>
    </r>
  </si>
  <si>
    <t>of Appropriations,</t>
  </si>
  <si>
    <t>prepared</t>
  </si>
  <si>
    <t>Allotments, Obligations</t>
  </si>
  <si>
    <t>and Balances (SAAOB)</t>
  </si>
  <si>
    <t>Submission of reports</t>
  </si>
  <si>
    <t>Reports submitted</t>
  </si>
  <si>
    <t>100% submitted</t>
  </si>
  <si>
    <t xml:space="preserve">   * Municipal </t>
  </si>
  <si>
    <t xml:space="preserve"> - municipal</t>
  </si>
  <si>
    <t xml:space="preserve">   * Province</t>
  </si>
  <si>
    <t xml:space="preserve"> - Province</t>
  </si>
  <si>
    <t xml:space="preserve">   * Region</t>
  </si>
  <si>
    <t xml:space="preserve"> - Region</t>
  </si>
  <si>
    <t xml:space="preserve">   * National</t>
  </si>
  <si>
    <t xml:space="preserve"> - National</t>
  </si>
  <si>
    <t>Attendance to meetings,</t>
  </si>
  <si>
    <t>Meetings attended</t>
  </si>
  <si>
    <t>100% meetings, confe-</t>
  </si>
  <si>
    <t>100% attended from</t>
  </si>
  <si>
    <t>conferences, conventions,</t>
  </si>
  <si>
    <t>Conferences attended</t>
  </si>
  <si>
    <t>rences, conventions,</t>
  </si>
  <si>
    <t>seminars and trainings.</t>
  </si>
  <si>
    <t>Conventions attended</t>
  </si>
  <si>
    <t>seminars and trainings</t>
  </si>
  <si>
    <t xml:space="preserve">  - Municipal Level</t>
  </si>
  <si>
    <t>Seminars attended</t>
  </si>
  <si>
    <t>attended</t>
  </si>
  <si>
    <t xml:space="preserve">  - Provincial Level</t>
  </si>
  <si>
    <t>Trainings attended</t>
  </si>
  <si>
    <t xml:space="preserve">  - Regional Level</t>
  </si>
  <si>
    <t xml:space="preserve">  - National Level</t>
  </si>
  <si>
    <t>Prepare Office Performance</t>
  </si>
  <si>
    <t xml:space="preserve">Prepared Office </t>
  </si>
  <si>
    <t>Office Performance</t>
  </si>
  <si>
    <t xml:space="preserve">100% Office </t>
  </si>
  <si>
    <t>Commitment &amp; review</t>
  </si>
  <si>
    <t>Performance commitment</t>
  </si>
  <si>
    <t xml:space="preserve">Performance </t>
  </si>
  <si>
    <t>(OPCR)</t>
  </si>
  <si>
    <t>&amp; review</t>
  </si>
  <si>
    <t>(OPCR) prepared</t>
  </si>
  <si>
    <t>Commitement &amp; review</t>
  </si>
  <si>
    <t>(OPCR) prepared from</t>
  </si>
  <si>
    <t xml:space="preserve">          REVIEWED:              LOCAL FINANCE COMMITTEE</t>
  </si>
  <si>
    <t xml:space="preserve">          RAMONITA G. BENDICION</t>
  </si>
  <si>
    <t xml:space="preserve">                 Local Chief Executive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</si>
  <si>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</si>
  <si>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MUNICIPAL ACCOUNTANT</t>
  </si>
  <si>
    <t xml:space="preserve"> To take charge of both the accounting and internal audit services of the local government unit concerned including the 33 barangays to ensure the integrity . </t>
  </si>
  <si>
    <t xml:space="preserve"> of every transaction and to provide financial information useful to all users  in their decision making.</t>
  </si>
  <si>
    <t xml:space="preserve"> To give services and financial reports and systematic processing system that will ensure strict adherance to sound accounting and auditing rules and regulations.</t>
  </si>
  <si>
    <t xml:space="preserve"> The accounting office, to operate a centralized accounting system is to accurately report and furnish regular information to the Sanggunian, Chief Executive</t>
  </si>
  <si>
    <t xml:space="preserve"> and other local government officials pertaining to the financial position/performance of the Municipal Government.</t>
  </si>
  <si>
    <t>Organization Outcome:    Financial Reports and Financial Management Services.</t>
  </si>
  <si>
    <t>Monthly preparation of</t>
  </si>
  <si>
    <t>Trial Balance</t>
  </si>
  <si>
    <t>Trial Balance prepared</t>
  </si>
  <si>
    <t>and submitted on the</t>
  </si>
  <si>
    <t xml:space="preserve">15th day after the end </t>
  </si>
  <si>
    <t>3 01 007</t>
  </si>
  <si>
    <t>of the month.</t>
  </si>
  <si>
    <t>Prepare Financial</t>
  </si>
  <si>
    <t>Financial Statement</t>
  </si>
  <si>
    <t xml:space="preserve">Statement of General </t>
  </si>
  <si>
    <t>prepared and submit-</t>
  </si>
  <si>
    <t>Fund</t>
  </si>
  <si>
    <t xml:space="preserve">ted on the 15th day </t>
  </si>
  <si>
    <t xml:space="preserve">after the end of the </t>
  </si>
  <si>
    <t>month</t>
  </si>
  <si>
    <t>Reviewed Financial</t>
  </si>
  <si>
    <t>Financial Statement of</t>
  </si>
  <si>
    <t>Statement of trust fund</t>
  </si>
  <si>
    <t>trust fund reviewed</t>
  </si>
  <si>
    <t>of trust fund prepared</t>
  </si>
  <si>
    <t>Signed issuance of</t>
  </si>
  <si>
    <t>Daily prepared</t>
  </si>
  <si>
    <t>Accountant advice</t>
  </si>
  <si>
    <t>Local  Check advice</t>
  </si>
  <si>
    <t xml:space="preserve">Signed prepare </t>
  </si>
  <si>
    <t>Duly signed vouchers</t>
  </si>
  <si>
    <t>Signed prepared</t>
  </si>
  <si>
    <t>vouchers</t>
  </si>
  <si>
    <t>voucher</t>
  </si>
  <si>
    <t>Sign the GSIS voucher</t>
  </si>
  <si>
    <t>Monthly remittance</t>
  </si>
  <si>
    <t>monthlty remittance</t>
  </si>
  <si>
    <t>Signed the BIR voucher</t>
  </si>
  <si>
    <t>Signed the prepared</t>
  </si>
  <si>
    <t>Signed financial</t>
  </si>
  <si>
    <t xml:space="preserve">financial statement of </t>
  </si>
  <si>
    <t>33 barangay prepared</t>
  </si>
  <si>
    <t xml:space="preserve">Statement of 33 </t>
  </si>
  <si>
    <t>33 barangays</t>
  </si>
  <si>
    <t>barangays prepared</t>
  </si>
  <si>
    <t>Signed Statement and</t>
  </si>
  <si>
    <t xml:space="preserve">Statement &amp; receipt </t>
  </si>
  <si>
    <t>Signed Statement</t>
  </si>
  <si>
    <t>receipt expenditures of</t>
  </si>
  <si>
    <t>Expenditures signed</t>
  </si>
  <si>
    <t>and receipt expendi-</t>
  </si>
  <si>
    <t>tures of 33 barangay</t>
  </si>
  <si>
    <t>Close financial</t>
  </si>
  <si>
    <t>Closing report prepared</t>
  </si>
  <si>
    <t>Closing report</t>
  </si>
  <si>
    <t>Statement of LGU</t>
  </si>
  <si>
    <t>LGU</t>
  </si>
  <si>
    <t>Midsalip</t>
  </si>
  <si>
    <t>Reviewed paid voucher</t>
  </si>
  <si>
    <t>Monthly report and</t>
  </si>
  <si>
    <t>Reviewed submitted</t>
  </si>
  <si>
    <t xml:space="preserve">&amp; monthly report </t>
  </si>
  <si>
    <t>reviewed paid voucher</t>
  </si>
  <si>
    <t>paid voucher and</t>
  </si>
  <si>
    <t xml:space="preserve">submitted by the 33 </t>
  </si>
  <si>
    <t>monthly report of</t>
  </si>
  <si>
    <t>barangays</t>
  </si>
  <si>
    <t>33 barangays every</t>
  </si>
  <si>
    <t>5th of the month</t>
  </si>
  <si>
    <t>Signed JEV prepared</t>
  </si>
  <si>
    <t>Prepared JEV</t>
  </si>
  <si>
    <t>Prepared JEV for</t>
  </si>
  <si>
    <t xml:space="preserve">JEV prepared for </t>
  </si>
  <si>
    <t>JEV payroll prepared</t>
  </si>
  <si>
    <t>regular payroll</t>
  </si>
  <si>
    <t>Attend meeting/</t>
  </si>
  <si>
    <t>Attended meeting/</t>
  </si>
  <si>
    <t>MeetingsConference</t>
  </si>
  <si>
    <t>conference</t>
  </si>
  <si>
    <t xml:space="preserve">         OIC-Municipal Accountant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</si>
  <si>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4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</si>
  <si>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MUNICIPAL TREASURER</t>
  </si>
  <si>
    <t>Mandate   :</t>
  </si>
  <si>
    <t xml:space="preserve"> LGU Revenue Operations, monitor its financial performance.</t>
  </si>
  <si>
    <t xml:space="preserve">Vision       :             </t>
  </si>
  <si>
    <t xml:space="preserve"> To increase Revenue Generation through Tax Information Campaign/Awareness and Coordination applying with the Strategic Plans and Programs.</t>
  </si>
  <si>
    <t xml:space="preserve">Mission    :          </t>
  </si>
  <si>
    <t xml:space="preserve"> To achieve sustainable and effective management using the value of particular field of endeavor and deliver innovative financial stability and growth.</t>
  </si>
  <si>
    <t>Organization Outcome:    Performance in collection efficiency and develop the system that will fuel growth and development.</t>
  </si>
  <si>
    <t>Preparations &amp; sending</t>
  </si>
  <si>
    <t>Prepared &amp; sent (Tax Bills)</t>
  </si>
  <si>
    <t>Sent notices and</t>
  </si>
  <si>
    <t>(Tax Bills) notices, demand</t>
  </si>
  <si>
    <t xml:space="preserve">notices demand letters to </t>
  </si>
  <si>
    <t>demand letters to the ff:</t>
  </si>
  <si>
    <t>letters to delinquent</t>
  </si>
  <si>
    <t>delinquent business</t>
  </si>
  <si>
    <t>1,900 business</t>
  </si>
  <si>
    <t>business establishments,</t>
  </si>
  <si>
    <t xml:space="preserve">establishments, real </t>
  </si>
  <si>
    <t>establishment, water</t>
  </si>
  <si>
    <t>3 01 005</t>
  </si>
  <si>
    <t>real property taxpayer</t>
  </si>
  <si>
    <t>property taxpayer &amp; water</t>
  </si>
  <si>
    <t>consumers and real</t>
  </si>
  <si>
    <t>&amp; water consumers</t>
  </si>
  <si>
    <t>consumers</t>
  </si>
  <si>
    <t>property taxpayers</t>
  </si>
  <si>
    <t>Top (50) delinquency</t>
  </si>
  <si>
    <t xml:space="preserve">Implementation of </t>
  </si>
  <si>
    <t>Implemented the approved</t>
  </si>
  <si>
    <t>100% implementation</t>
  </si>
  <si>
    <t>approved Revenue Tax</t>
  </si>
  <si>
    <t>Revenue Tax Code</t>
  </si>
  <si>
    <t>Prepared Office Perfor-</t>
  </si>
  <si>
    <t xml:space="preserve">Commitment and Review </t>
  </si>
  <si>
    <t>mance Commitment and</t>
  </si>
  <si>
    <t>OPCR prepared</t>
  </si>
  <si>
    <t>Review (OPCR)</t>
  </si>
  <si>
    <t>Remit Statutory</t>
  </si>
  <si>
    <t>Remitted Statutory</t>
  </si>
  <si>
    <t>Statutory Obligations</t>
  </si>
  <si>
    <t>Obligations</t>
  </si>
  <si>
    <t>remitted (GSIS, Pag-Ibig,</t>
  </si>
  <si>
    <t>BIR,etc.)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</si>
  <si>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4    </t>
    </r>
    <r>
      <rPr>
        <b/>
        <sz val="10"/>
        <color theme="1"/>
        <rFont val="Calibri"/>
        <family val="2"/>
        <scheme val="minor"/>
      </rPr>
      <t xml:space="preserve">  pages</t>
    </r>
  </si>
  <si>
    <t>Prepare Master List of</t>
  </si>
  <si>
    <t>Prepared Master List of</t>
  </si>
  <si>
    <t xml:space="preserve"> - Provincial share and</t>
  </si>
  <si>
    <t>Business Operation</t>
  </si>
  <si>
    <t xml:space="preserve">   loan repayments</t>
  </si>
  <si>
    <t xml:space="preserve"> - Business permits and</t>
  </si>
  <si>
    <t xml:space="preserve">   Licensing issued to </t>
  </si>
  <si>
    <t xml:space="preserve">   new (64) and (234) </t>
  </si>
  <si>
    <t xml:space="preserve">   renewal applicants</t>
  </si>
  <si>
    <t>Update rentals, fees and</t>
  </si>
  <si>
    <t>Updated rentals, fees and</t>
  </si>
  <si>
    <t>100% collection of</t>
  </si>
  <si>
    <t>charges market block/Stall/</t>
  </si>
  <si>
    <t>charges market block/</t>
  </si>
  <si>
    <t>rentals, viz; market</t>
  </si>
  <si>
    <t>Space occupants</t>
  </si>
  <si>
    <t>stall/space occupants</t>
  </si>
  <si>
    <t>blocks, space and stall</t>
  </si>
  <si>
    <t xml:space="preserve">Prepare and submit </t>
  </si>
  <si>
    <t>Prepared and ksubmitted</t>
  </si>
  <si>
    <t>Quarterly reports-</t>
  </si>
  <si>
    <t>reports</t>
  </si>
  <si>
    <t xml:space="preserve"> - eSRE, QBT, and RPT-</t>
  </si>
  <si>
    <t xml:space="preserve">   BLGF/PTO monthly</t>
  </si>
  <si>
    <t xml:space="preserve">   reports</t>
  </si>
  <si>
    <t xml:space="preserve"> - RACIMS, PTO and</t>
  </si>
  <si>
    <t xml:space="preserve">   municipal level</t>
  </si>
  <si>
    <t xml:space="preserve"> - Certified Statement of</t>
  </si>
  <si>
    <t xml:space="preserve">   Income</t>
  </si>
  <si>
    <t>Maintain/Updates record</t>
  </si>
  <si>
    <t>Maintained/Updated</t>
  </si>
  <si>
    <t>Record of RPTARs</t>
  </si>
  <si>
    <t>of RPTAR</t>
  </si>
  <si>
    <t>Record of RPTAR</t>
  </si>
  <si>
    <t>maintained and\updated</t>
  </si>
  <si>
    <t>Deposit Collections to</t>
  </si>
  <si>
    <t>Deposited collections to</t>
  </si>
  <si>
    <t>Collections deposited to</t>
  </si>
  <si>
    <t>designated bank</t>
  </si>
  <si>
    <t>LBP, PNB, &amp; DBP</t>
  </si>
  <si>
    <t>(3 banks)</t>
  </si>
  <si>
    <t xml:space="preserve">Conduct Tax Collection </t>
  </si>
  <si>
    <t>Conducted tax collection</t>
  </si>
  <si>
    <t>Seventeen (17) barangay</t>
  </si>
  <si>
    <t>and Information Campaign</t>
  </si>
  <si>
    <t xml:space="preserve">and information </t>
  </si>
  <si>
    <t>thru barangay visit/</t>
  </si>
  <si>
    <t>campaigned thru barangay</t>
  </si>
  <si>
    <t>assembly</t>
  </si>
  <si>
    <t>visit/assembly</t>
  </si>
  <si>
    <t>Submitted Certified List</t>
  </si>
  <si>
    <t>Submitted certified list</t>
  </si>
  <si>
    <t>50 certified list of tax-</t>
  </si>
  <si>
    <t>of Delinquent Real</t>
  </si>
  <si>
    <t>of delinquent real property</t>
  </si>
  <si>
    <t xml:space="preserve">payer delinquency </t>
  </si>
  <si>
    <t>Property Taxpayers</t>
  </si>
  <si>
    <t>taxpayers</t>
  </si>
  <si>
    <t>submitted to Provincial</t>
  </si>
  <si>
    <t>Treasurer's Office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</si>
  <si>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4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</si>
  <si>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LGU/BLGF Target </t>
  </si>
  <si>
    <t>LGU/BLGF Target</t>
  </si>
  <si>
    <t>Tax Revenue:</t>
  </si>
  <si>
    <t>Collections (Prepares)</t>
  </si>
  <si>
    <t>Collections Prepared</t>
  </si>
  <si>
    <t>RPT - P 750,000.00</t>
  </si>
  <si>
    <t>(Revenue Generation</t>
  </si>
  <si>
    <t>Bus. Tax - P 475,000.00</t>
  </si>
  <si>
    <t>Non-Tax Revenue:</t>
  </si>
  <si>
    <t>Fees &amp; Charges</t>
  </si>
  <si>
    <t xml:space="preserve"> P 350,000.00</t>
  </si>
  <si>
    <t>Economic Enterprise</t>
  </si>
  <si>
    <t xml:space="preserve"> P 720,000.00</t>
  </si>
  <si>
    <t>Withdrawal Cash Advance</t>
  </si>
  <si>
    <t>Withdrawn Casn Advance</t>
  </si>
  <si>
    <t>Salaries and Wages</t>
  </si>
  <si>
    <t>of Salaries &amp; wages by</t>
  </si>
  <si>
    <t xml:space="preserve">withdrawal twice a </t>
  </si>
  <si>
    <t>Disbursing Officer</t>
  </si>
  <si>
    <t>month by Disbursing</t>
  </si>
  <si>
    <t>Officer designate</t>
  </si>
  <si>
    <t>Disburse salaries and</t>
  </si>
  <si>
    <t>Disbursed salaries and</t>
  </si>
  <si>
    <t>wages of officials and</t>
  </si>
  <si>
    <t>of officials &amp; employees</t>
  </si>
  <si>
    <t xml:space="preserve"> employees by Disbursing</t>
  </si>
  <si>
    <t>employees by Disbursing</t>
  </si>
  <si>
    <t>disbursed by the</t>
  </si>
  <si>
    <t>Officer</t>
  </si>
  <si>
    <t>Officer.</t>
  </si>
  <si>
    <t>Attend meetings/seminars/</t>
  </si>
  <si>
    <t>Attended meetings/</t>
  </si>
  <si>
    <t>Attended"</t>
  </si>
  <si>
    <t>trainings</t>
  </si>
  <si>
    <t>seminars/trainings</t>
  </si>
  <si>
    <t xml:space="preserve"> - Municipal Treasurer's</t>
  </si>
  <si>
    <t xml:space="preserve">   League meetings</t>
  </si>
  <si>
    <t xml:space="preserve"> - REGATA</t>
  </si>
  <si>
    <t xml:space="preserve"> - PHALTRA</t>
  </si>
  <si>
    <t xml:space="preserve"> - Dialogues with local</t>
  </si>
  <si>
    <t xml:space="preserve">   national officials</t>
  </si>
  <si>
    <t xml:space="preserve"> - attended PHILLBO</t>
  </si>
  <si>
    <t xml:space="preserve">   convention</t>
  </si>
  <si>
    <t xml:space="preserve"> - seminars called by </t>
  </si>
  <si>
    <t xml:space="preserve">    COA</t>
  </si>
  <si>
    <t xml:space="preserve"> - Attended LFC meeting</t>
  </si>
  <si>
    <t xml:space="preserve">   (2 meeting)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</si>
  <si>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4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4    </t>
    </r>
    <r>
      <rPr>
        <b/>
        <sz val="10"/>
        <color theme="1"/>
        <rFont val="Calibri"/>
        <family val="2"/>
        <scheme val="minor"/>
      </rPr>
      <t xml:space="preserve">  pages</t>
    </r>
  </si>
  <si>
    <t>Records Management</t>
  </si>
  <si>
    <t>Recorded Management</t>
  </si>
  <si>
    <t xml:space="preserve"> - Update cash bool</t>
  </si>
  <si>
    <t>System</t>
  </si>
  <si>
    <t xml:space="preserve">   weekly - GF, SEF &amp; TF</t>
  </si>
  <si>
    <t xml:space="preserve"> - Submit paid vouchers</t>
  </si>
  <si>
    <t xml:space="preserve"> - Record of check</t>
  </si>
  <si>
    <t xml:space="preserve">   issued</t>
  </si>
  <si>
    <t xml:space="preserve"> - Collectors liquidate</t>
  </si>
  <si>
    <t xml:space="preserve">    weekly </t>
  </si>
  <si>
    <t xml:space="preserve"> - Records/File incoming/</t>
  </si>
  <si>
    <t xml:space="preserve">    outgoing </t>
  </si>
  <si>
    <t xml:space="preserve">    communication</t>
  </si>
  <si>
    <t xml:space="preserve"> - Record and update</t>
  </si>
  <si>
    <t xml:space="preserve">   Special Trust Fund</t>
  </si>
  <si>
    <t xml:space="preserve">          ELVISA B. DONCILLO, MPA</t>
  </si>
  <si>
    <t>OFFICE OF THE MUNICIPAL ASSESSOR</t>
  </si>
  <si>
    <t xml:space="preserve"> The Local Assessor shall take charge of the discovery, classification,  appraisal, assessment and valuation of all real property based in RACIMS within  its territorial</t>
  </si>
  <si>
    <t xml:space="preserve">  of the Local Government  for taxation and Revenue Generation. </t>
  </si>
  <si>
    <t xml:space="preserve"> Real Property Tax as a stable and major source of revenue for the development and progress of the Local Government Unit of Midsalip.</t>
  </si>
  <si>
    <t xml:space="preserve"> To administer real property tax system that assures the public of equitable appraisal and assessment of real properties based on laws and government regulations</t>
  </si>
  <si>
    <t xml:space="preserve"> and to install full automation for prompt delivery of services.</t>
  </si>
  <si>
    <t>Organization Outcome:    Assessment and Appraisal Services.</t>
  </si>
  <si>
    <t>Revenue Generation</t>
  </si>
  <si>
    <t>Attainment of 275,197,047</t>
  </si>
  <si>
    <t>100% of 4th quarter</t>
  </si>
  <si>
    <t>Assessment valuation</t>
  </si>
  <si>
    <t>ORRPA=275,197,047</t>
  </si>
  <si>
    <t>(based on 4th quarter</t>
  </si>
  <si>
    <t>3 01 006</t>
  </si>
  <si>
    <t>(ORRPA)</t>
  </si>
  <si>
    <t>Declaration of newly</t>
  </si>
  <si>
    <t>100% of newly discovered</t>
  </si>
  <si>
    <t>100% declared in</t>
  </si>
  <si>
    <t xml:space="preserve">discovered building </t>
  </si>
  <si>
    <t>new construction, renova-</t>
  </si>
  <si>
    <t>RACIMS</t>
  </si>
  <si>
    <t>construction, renovation</t>
  </si>
  <si>
    <t>tion of buildings and new</t>
  </si>
  <si>
    <t xml:space="preserve">and installation of </t>
  </si>
  <si>
    <t>installation of machineries</t>
  </si>
  <si>
    <t>machineries assessed and</t>
  </si>
  <si>
    <t xml:space="preserve">will be declared In </t>
  </si>
  <si>
    <t>appraised in (RACIMS)</t>
  </si>
  <si>
    <t>(RACIMS)</t>
  </si>
  <si>
    <t xml:space="preserve">Issuance of Tax </t>
  </si>
  <si>
    <t xml:space="preserve">100% of requested Tax </t>
  </si>
  <si>
    <t>100% Tax Declaration</t>
  </si>
  <si>
    <t>100% tax Declaration</t>
  </si>
  <si>
    <t>Declarations and issuance</t>
  </si>
  <si>
    <t xml:space="preserve">Declarations and </t>
  </si>
  <si>
    <t xml:space="preserve">and certification </t>
  </si>
  <si>
    <t>and certification will</t>
  </si>
  <si>
    <t>of certifications</t>
  </si>
  <si>
    <t>certifications will be issued</t>
  </si>
  <si>
    <t>be issued</t>
  </si>
  <si>
    <t>GRA implementation and</t>
  </si>
  <si>
    <t>Sending notice of</t>
  </si>
  <si>
    <t>monitoring</t>
  </si>
  <si>
    <t>assessment to all taxpayers</t>
  </si>
  <si>
    <t>RPUs</t>
  </si>
  <si>
    <t>with taxable property</t>
  </si>
  <si>
    <t>Computerization</t>
  </si>
  <si>
    <t>Migration of all tax</t>
  </si>
  <si>
    <t>assessment records from</t>
  </si>
  <si>
    <t>iTax to eRPTax</t>
  </si>
  <si>
    <t>Declaration, Transfer,</t>
  </si>
  <si>
    <t>100% of all request of</t>
  </si>
  <si>
    <t xml:space="preserve">subdivision and </t>
  </si>
  <si>
    <t>declaration, transfer,</t>
  </si>
  <si>
    <t>acted</t>
  </si>
  <si>
    <t>cosolitation of ownership</t>
  </si>
  <si>
    <t>subdivision will be acted</t>
  </si>
  <si>
    <t>of real property</t>
  </si>
  <si>
    <t>bookbinding of FAAS</t>
  </si>
  <si>
    <t>100% of newly printed</t>
  </si>
  <si>
    <t xml:space="preserve">FAAS will be bood </t>
  </si>
  <si>
    <t>Bookbounded</t>
  </si>
  <si>
    <t>bounded</t>
  </si>
  <si>
    <t>Attendance of training</t>
  </si>
  <si>
    <t>100% attendance of all</t>
  </si>
  <si>
    <t xml:space="preserve">and seminars, meetings </t>
  </si>
  <si>
    <t xml:space="preserve">seminars, trainings, </t>
  </si>
  <si>
    <t>and conferences given by</t>
  </si>
  <si>
    <t>meetings, and conferences</t>
  </si>
  <si>
    <t>attendance</t>
  </si>
  <si>
    <t>BLGF, PHALTRA, PAMAS,</t>
  </si>
  <si>
    <t>given by BLGF, PHALTRA,</t>
  </si>
  <si>
    <t>PAAO, and other agency</t>
  </si>
  <si>
    <t>PAMAS, PAAO, and other</t>
  </si>
  <si>
    <t>in the government</t>
  </si>
  <si>
    <t>government agencies</t>
  </si>
  <si>
    <t>Submission of Reports</t>
  </si>
  <si>
    <t>100% of all reqports</t>
  </si>
  <si>
    <t>Submission of FAAS for</t>
  </si>
  <si>
    <t xml:space="preserve">100% of FAAS will be </t>
  </si>
  <si>
    <t>approval</t>
  </si>
  <si>
    <t>submitted for approval</t>
  </si>
  <si>
    <t xml:space="preserve">Preparation and </t>
  </si>
  <si>
    <t>100% submission of Annual</t>
  </si>
  <si>
    <t xml:space="preserve">submission of Annual </t>
  </si>
  <si>
    <t>Procurement Plan (APP)</t>
  </si>
  <si>
    <t>and Project Procurement</t>
  </si>
  <si>
    <t>Management Plan (PPMP)</t>
  </si>
  <si>
    <t xml:space="preserve">               REVIEWED:              LOCAL FINANCE COMMITTEE</t>
  </si>
  <si>
    <t>ROMMEL G. BENDICION, AE,REA,REB</t>
  </si>
  <si>
    <t xml:space="preserve">            Department Head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</si>
  <si>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</si>
  <si>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OFFICE OF THE MUNICIPAL HEALTH OFFICER</t>
  </si>
  <si>
    <t xml:space="preserve"> Implement the different programs and projects of the Department of Health.</t>
  </si>
  <si>
    <t xml:space="preserve"> To be able to adequately answer the health needs of the community of Midsalip. It serves in holistic and humane way and at par or exceeding the standards set by any </t>
  </si>
  <si>
    <t xml:space="preserve"> regulating body.</t>
  </si>
  <si>
    <t xml:space="preserve"> 1. To provide the preventive health care that is updated with established standards.</t>
  </si>
  <si>
    <t xml:space="preserve"> 2. To provide preventive health care that conforms to the standards of public health services.</t>
  </si>
  <si>
    <t xml:space="preserve"> 3. To address health needs  not only of clients but also of the entire family and the community in which they live in.</t>
  </si>
  <si>
    <t xml:space="preserve"> 4. To give foremost importance to the human attitudes towards health care.</t>
  </si>
  <si>
    <t>Organization Outcome:    Health Services</t>
  </si>
  <si>
    <t xml:space="preserve">Antenatal Care (ANC) </t>
  </si>
  <si>
    <t>90% of pregnant women</t>
  </si>
  <si>
    <t>By the end of 2019</t>
  </si>
  <si>
    <t>Rate</t>
  </si>
  <si>
    <t>achieved 4 or more</t>
  </si>
  <si>
    <t>Social</t>
  </si>
  <si>
    <t>prenatal visits and given</t>
  </si>
  <si>
    <t>ferrous/folic acid tab.,</t>
  </si>
  <si>
    <t>3000-</t>
  </si>
  <si>
    <t>Vit. A and Teranus</t>
  </si>
  <si>
    <t>3 01 011</t>
  </si>
  <si>
    <t xml:space="preserve">Toxoid injection </t>
  </si>
  <si>
    <t>within 9 months</t>
  </si>
  <si>
    <t>MNCHN Program</t>
  </si>
  <si>
    <t>Facility-Based delivery</t>
  </si>
  <si>
    <t xml:space="preserve">90% of pregnancies </t>
  </si>
  <si>
    <t>rate</t>
  </si>
  <si>
    <t>delivered in BEmONC</t>
  </si>
  <si>
    <t>facilities</t>
  </si>
  <si>
    <t>Maternal Mortality Rate</t>
  </si>
  <si>
    <t>Zero Maternal Mortality</t>
  </si>
  <si>
    <t>maintained</t>
  </si>
  <si>
    <t>Infant Mortality Rate</t>
  </si>
  <si>
    <t>Zero Infanrt Mortality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</si>
  <si>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</si>
  <si>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Post-partum Visitation</t>
  </si>
  <si>
    <t>90% post partum women</t>
  </si>
  <si>
    <t>visited within 1 month</t>
  </si>
  <si>
    <t>after delivery</t>
  </si>
  <si>
    <t>Family Planning Program</t>
  </si>
  <si>
    <t>Contraceptive Prevalence</t>
  </si>
  <si>
    <t>60% of WRA recorded as</t>
  </si>
  <si>
    <t>Current Family Planning</t>
  </si>
  <si>
    <t>Acceptors</t>
  </si>
  <si>
    <t>Expanded Program on</t>
  </si>
  <si>
    <t>Fully-Immunized Child</t>
  </si>
  <si>
    <t xml:space="preserve">90% of children 9-11 </t>
  </si>
  <si>
    <t>Immunizations</t>
  </si>
  <si>
    <t>(FIC) Rate</t>
  </si>
  <si>
    <t>months (2.7% of projec-</t>
  </si>
  <si>
    <t>ted population) are</t>
  </si>
  <si>
    <t>fully immunized without</t>
  </si>
  <si>
    <t>adverse</t>
  </si>
  <si>
    <t>National Tuberculosis</t>
  </si>
  <si>
    <t>TB Case Detection Rate</t>
  </si>
  <si>
    <t>90% of the target</t>
  </si>
  <si>
    <t>Program</t>
  </si>
  <si>
    <t>(TB cases idendified)</t>
  </si>
  <si>
    <t>population (Projected</t>
  </si>
  <si>
    <t>Population  x 0.00322)</t>
  </si>
  <si>
    <t>diagnosed as PTB, any</t>
  </si>
  <si>
    <t>form</t>
  </si>
  <si>
    <t>TB Cure Rate</t>
  </si>
  <si>
    <t>90% of diagnosed</t>
  </si>
  <si>
    <t xml:space="preserve">(Tuberculosis cases </t>
  </si>
  <si>
    <t>patients with Smear</t>
  </si>
  <si>
    <t>cured with 3 sputum</t>
  </si>
  <si>
    <t>Positive Tuberculosis</t>
  </si>
  <si>
    <t>follow up (-) result)</t>
  </si>
  <si>
    <t xml:space="preserve">cured with 3 sputum </t>
  </si>
  <si>
    <t>follow-up (-) result</t>
  </si>
  <si>
    <t>within 6 months of</t>
  </si>
  <si>
    <t>treatment</t>
  </si>
  <si>
    <t>Philippine Health Agenda-</t>
  </si>
  <si>
    <t>Medical Consultations</t>
  </si>
  <si>
    <t>100% of patients seeking</t>
  </si>
  <si>
    <t>Service Delivery Network</t>
  </si>
  <si>
    <t>medical consultations</t>
  </si>
  <si>
    <t>(Accessibility of Health</t>
  </si>
  <si>
    <t>given prompt treatment</t>
  </si>
  <si>
    <t>Care)</t>
  </si>
  <si>
    <t>and management</t>
  </si>
  <si>
    <t>Medical Certifications</t>
  </si>
  <si>
    <t>100% of clients seeking</t>
  </si>
  <si>
    <t>medical certification for</t>
  </si>
  <si>
    <t>purposes of business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</si>
  <si>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</si>
  <si>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permit application,</t>
  </si>
  <si>
    <t>employment or sports</t>
  </si>
  <si>
    <t>activities given Medical</t>
  </si>
  <si>
    <t>certificates on the same</t>
  </si>
  <si>
    <t>day.</t>
  </si>
  <si>
    <t>Non-Communicable</t>
  </si>
  <si>
    <t>Hypertension Disease</t>
  </si>
  <si>
    <t>100% of known cases</t>
  </si>
  <si>
    <t>Disease Surveillance</t>
  </si>
  <si>
    <t>Surveillance and</t>
  </si>
  <si>
    <t>of Hypertension</t>
  </si>
  <si>
    <t>Management</t>
  </si>
  <si>
    <t>promptly and adequately</t>
  </si>
  <si>
    <t>treated and managed</t>
  </si>
  <si>
    <t xml:space="preserve">Diabetes Disease </t>
  </si>
  <si>
    <t>100% of known cases of</t>
  </si>
  <si>
    <t xml:space="preserve">Diabetes promptly and </t>
  </si>
  <si>
    <t>adequately treated &amp; manage</t>
  </si>
  <si>
    <t>Operation Timbang</t>
  </si>
  <si>
    <t xml:space="preserve">80% of the target </t>
  </si>
  <si>
    <t>Consolidated Results</t>
  </si>
  <si>
    <t xml:space="preserve">Population x 16.7) </t>
  </si>
  <si>
    <t>Nationl Nutrition Program</t>
  </si>
  <si>
    <t>accurately weighted</t>
  </si>
  <si>
    <t>with measurements</t>
  </si>
  <si>
    <t>consolidated.</t>
  </si>
  <si>
    <t>Supervisory Consulta-</t>
  </si>
  <si>
    <t>100% of identified</t>
  </si>
  <si>
    <t>tions to identified</t>
  </si>
  <si>
    <t>malnourished children</t>
  </si>
  <si>
    <t xml:space="preserve">given supervisory </t>
  </si>
  <si>
    <t>consultations within</t>
  </si>
  <si>
    <t xml:space="preserve">the rating period </t>
  </si>
  <si>
    <t>Health Program-</t>
  </si>
  <si>
    <t xml:space="preserve">GP Program </t>
  </si>
  <si>
    <t>90% of the service</t>
  </si>
  <si>
    <t>Garantisadong Pambata</t>
  </si>
  <si>
    <t>Implementation</t>
  </si>
  <si>
    <t>target given with GP</t>
  </si>
  <si>
    <t>(GP) Program</t>
  </si>
  <si>
    <t>services</t>
  </si>
  <si>
    <t>Dental Care consulta-</t>
  </si>
  <si>
    <t>National Health Oral</t>
  </si>
  <si>
    <t>tions and basic oral</t>
  </si>
  <si>
    <t>dental consultations</t>
  </si>
  <si>
    <t>health care</t>
  </si>
  <si>
    <t>seen, examined and</t>
  </si>
  <si>
    <t>adequately  managed</t>
  </si>
  <si>
    <t>within the same day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</si>
  <si>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4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</si>
  <si>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National Sanitation</t>
  </si>
  <si>
    <t>Water Supply and</t>
  </si>
  <si>
    <t>To conduct the following</t>
  </si>
  <si>
    <t>Sanitation</t>
  </si>
  <si>
    <t>activities in 15 WS and</t>
  </si>
  <si>
    <t>3 WRS by the end of</t>
  </si>
  <si>
    <t>the rating period:</t>
  </si>
  <si>
    <t xml:space="preserve"> - Water Supply </t>
  </si>
  <si>
    <t xml:space="preserve">    Inspection</t>
  </si>
  <si>
    <t>By the End of 2019</t>
  </si>
  <si>
    <t xml:space="preserve"> - Water Sampling</t>
  </si>
  <si>
    <t xml:space="preserve"> - Water  Supply</t>
  </si>
  <si>
    <t xml:space="preserve">    Disinfection</t>
  </si>
  <si>
    <t xml:space="preserve"> - Issuance of Sanitary</t>
  </si>
  <si>
    <t xml:space="preserve">   Permit within the same </t>
  </si>
  <si>
    <t xml:space="preserve">   day of application to </t>
  </si>
  <si>
    <t xml:space="preserve">   water refilling stations</t>
  </si>
  <si>
    <t>Food sanitation</t>
  </si>
  <si>
    <t>activities in 120 FE and</t>
  </si>
  <si>
    <t>60 PH/FO by the end of</t>
  </si>
  <si>
    <t xml:space="preserve"> - Inspection of food</t>
  </si>
  <si>
    <t xml:space="preserve">    establishments</t>
  </si>
  <si>
    <t xml:space="preserve">    Permits within the </t>
  </si>
  <si>
    <t xml:space="preserve">    same day of </t>
  </si>
  <si>
    <t xml:space="preserve">    application</t>
  </si>
  <si>
    <t xml:space="preserve"> - Issuance of Health</t>
  </si>
  <si>
    <t xml:space="preserve">    certificates within the</t>
  </si>
  <si>
    <t xml:space="preserve"> - Training of Food</t>
  </si>
  <si>
    <t xml:space="preserve">    Handlers and </t>
  </si>
  <si>
    <t xml:space="preserve">    operators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</si>
  <si>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5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</si>
  <si>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Waste Management</t>
  </si>
  <si>
    <t>To conduct the</t>
  </si>
  <si>
    <t>following activities in</t>
  </si>
  <si>
    <t>300 HH and 5 HH/MO by</t>
  </si>
  <si>
    <t>the end of the rating</t>
  </si>
  <si>
    <t>period:</t>
  </si>
  <si>
    <t xml:space="preserve"> - Inspection of house-</t>
  </si>
  <si>
    <t xml:space="preserve">   hold toilets</t>
  </si>
  <si>
    <t xml:space="preserve"> - Construction of</t>
  </si>
  <si>
    <t xml:space="preserve">    toilet facilities</t>
  </si>
  <si>
    <t xml:space="preserve"> - Inspection of health</t>
  </si>
  <si>
    <t xml:space="preserve">    care facilities</t>
  </si>
  <si>
    <t xml:space="preserve">    Permits to health care</t>
  </si>
  <si>
    <t xml:space="preserve">    facilities</t>
  </si>
  <si>
    <t>Public places sanitation</t>
  </si>
  <si>
    <t>activities in 5 PP w/ SP</t>
  </si>
  <si>
    <t>and 30 HC by the end</t>
  </si>
  <si>
    <t>of the rating period:</t>
  </si>
  <si>
    <t xml:space="preserve"> - Inspection of public </t>
  </si>
  <si>
    <t xml:space="preserve">    places</t>
  </si>
  <si>
    <t xml:space="preserve">    Permit</t>
  </si>
  <si>
    <t>Heallth Education</t>
  </si>
  <si>
    <t>Conduct community</t>
  </si>
  <si>
    <t>organizing, interpersonal</t>
  </si>
  <si>
    <t>interview, IRC distribu-</t>
  </si>
  <si>
    <t>tion, etc. in 15 barangays</t>
  </si>
  <si>
    <t>within the rating period.</t>
  </si>
  <si>
    <t>Health Activity: National</t>
  </si>
  <si>
    <t>Percentage of dewormed</t>
  </si>
  <si>
    <t>95% of school-aged</t>
  </si>
  <si>
    <t>By the End of January</t>
  </si>
  <si>
    <t>Schools Deworming</t>
  </si>
  <si>
    <t>school-aged children</t>
  </si>
  <si>
    <t>children dewormed</t>
  </si>
  <si>
    <t>2019 and July 2019</t>
  </si>
  <si>
    <t>Month Round 2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</si>
  <si>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6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 </t>
    </r>
    <r>
      <rPr>
        <b/>
        <sz val="10"/>
        <color theme="1"/>
        <rFont val="Calibri"/>
        <family val="2"/>
        <scheme val="minor"/>
      </rPr>
      <t xml:space="preserve">  pages</t>
    </r>
  </si>
  <si>
    <t>Health Activity: Blood for</t>
  </si>
  <si>
    <t>Conduct of mass blood-</t>
  </si>
  <si>
    <t>Quarterly mass blood-</t>
  </si>
  <si>
    <t>Life</t>
  </si>
  <si>
    <t>letting activities</t>
  </si>
  <si>
    <t xml:space="preserve">letting activity </t>
  </si>
  <si>
    <t xml:space="preserve">Health Activity: Family </t>
  </si>
  <si>
    <t>Conduct of Family</t>
  </si>
  <si>
    <t>Quarterly family planning</t>
  </si>
  <si>
    <t>Planning Outreach</t>
  </si>
  <si>
    <t>outreach conducted</t>
  </si>
  <si>
    <t>activities</t>
  </si>
  <si>
    <t>period</t>
  </si>
  <si>
    <t>Health Activity: Oral Health</t>
  </si>
  <si>
    <t>Conduct of Oral Health</t>
  </si>
  <si>
    <t>Oral Health month</t>
  </si>
  <si>
    <t>Month Celebration</t>
  </si>
  <si>
    <t>related activities</t>
  </si>
  <si>
    <t>celebration conducted</t>
  </si>
  <si>
    <t>with the following</t>
  </si>
  <si>
    <t>activities:</t>
  </si>
  <si>
    <t xml:space="preserve">By the End of </t>
  </si>
  <si>
    <t xml:space="preserve"> - Tooth brushing drill</t>
  </si>
  <si>
    <t>February, 2018</t>
  </si>
  <si>
    <t xml:space="preserve"> - Handwashing drill</t>
  </si>
  <si>
    <t xml:space="preserve"> - Distribution of Kiddie</t>
  </si>
  <si>
    <t xml:space="preserve">   Toothbrushes and </t>
  </si>
  <si>
    <t xml:space="preserve">   Toothpaste</t>
  </si>
  <si>
    <t xml:space="preserve"> - Oral check-up and</t>
  </si>
  <si>
    <t xml:space="preserve">    basic oral care</t>
  </si>
  <si>
    <t>Health Activity Food</t>
  </si>
  <si>
    <t>Number of food handlers</t>
  </si>
  <si>
    <t xml:space="preserve">30 food handlers </t>
  </si>
  <si>
    <t>Handlers Seminar Round 1</t>
  </si>
  <si>
    <t>oriented</t>
  </si>
  <si>
    <t>oriented and trained</t>
  </si>
  <si>
    <t>March, 2019</t>
  </si>
  <si>
    <t>Health Activity: PhilHealth</t>
  </si>
  <si>
    <t>Percentage of profiled</t>
  </si>
  <si>
    <t>100% of households,</t>
  </si>
  <si>
    <t>Profiling</t>
  </si>
  <si>
    <t>PhilHealth members and</t>
  </si>
  <si>
    <t>April, 2019</t>
  </si>
  <si>
    <t>their dependents</t>
  </si>
  <si>
    <t>dependents profiled</t>
  </si>
  <si>
    <t>Health Activity: World</t>
  </si>
  <si>
    <t>Conduct of Medical,</t>
  </si>
  <si>
    <t>Health outreach done</t>
  </si>
  <si>
    <t>Health Day Celebration</t>
  </si>
  <si>
    <t>Surgical and Dental</t>
  </si>
  <si>
    <t>at barangay Matalang</t>
  </si>
  <si>
    <t>Outreach</t>
  </si>
  <si>
    <t>By the End of</t>
  </si>
  <si>
    <t xml:space="preserve"> - Medical Mission</t>
  </si>
  <si>
    <t xml:space="preserve"> - Dental Outreach</t>
  </si>
  <si>
    <t xml:space="preserve"> - Operation Tuli</t>
  </si>
  <si>
    <t xml:space="preserve"> - Advocacy and </t>
  </si>
  <si>
    <t xml:space="preserve">   Health teaching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</si>
  <si>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7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7   </t>
    </r>
    <r>
      <rPr>
        <b/>
        <sz val="10"/>
        <color theme="1"/>
        <rFont val="Calibri"/>
        <family val="2"/>
        <scheme val="minor"/>
      </rPr>
      <t xml:space="preserve">  pages</t>
    </r>
  </si>
  <si>
    <t>Health Activity: Dengue</t>
  </si>
  <si>
    <t xml:space="preserve">Conduct of Health </t>
  </si>
  <si>
    <t>Advocacy on dengue</t>
  </si>
  <si>
    <t>Awareness Month</t>
  </si>
  <si>
    <t>Advocacies</t>
  </si>
  <si>
    <t>conducted in all 33</t>
  </si>
  <si>
    <t>June, 2019</t>
  </si>
  <si>
    <t xml:space="preserve">Health Activity: National </t>
  </si>
  <si>
    <t>Number of Stakeholders in</t>
  </si>
  <si>
    <t>Orientation and Health</t>
  </si>
  <si>
    <t>No Smoking Month</t>
  </si>
  <si>
    <t xml:space="preserve">Health Oriented on </t>
  </si>
  <si>
    <t>Tracking on Smoking</t>
  </si>
  <si>
    <t>Celebration</t>
  </si>
  <si>
    <t>Smoking and its effects</t>
  </si>
  <si>
    <t>and its effects conduc-</t>
  </si>
  <si>
    <t>ted among 100 local</t>
  </si>
  <si>
    <t>officials, health workers</t>
  </si>
  <si>
    <t>and community members</t>
  </si>
  <si>
    <t>Health Activity- Kilatis</t>
  </si>
  <si>
    <t>Number of patients</t>
  </si>
  <si>
    <t>50 patients screened for</t>
  </si>
  <si>
    <t>Kutis</t>
  </si>
  <si>
    <t>screened for Leprosy and</t>
  </si>
  <si>
    <t>leprosy and other skin</t>
  </si>
  <si>
    <t>other skin diseases</t>
  </si>
  <si>
    <t>diseases</t>
  </si>
  <si>
    <t>Efficiency in the submis-</t>
  </si>
  <si>
    <t>Monthly reports sub-</t>
  </si>
  <si>
    <t>sion of reports</t>
  </si>
  <si>
    <t>mitted with no errors</t>
  </si>
  <si>
    <t xml:space="preserve">    FHREDERICK B. SARABIA, DDM</t>
  </si>
  <si>
    <t xml:space="preserve">             Department Head</t>
  </si>
  <si>
    <t xml:space="preserve">   OIC, Municipal Health Officer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</si>
  <si>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5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</si>
  <si>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   OFFICE OF THE MUNICIPAL SOCIAL WELFARE AND DEVELOPMENT OFFICER</t>
  </si>
  <si>
    <t xml:space="preserve"> Take charge the office as mandated by the Department of Social Welfare and Development.</t>
  </si>
  <si>
    <t xml:space="preserve"> The Department of Social Welfare and Development envision where the poor, vulnerable and disadvantaged are empowered for an improved quality of life. </t>
  </si>
  <si>
    <t xml:space="preserve"> Towards this end, DSWD will be the world's standard for the delivery of coordinated social services on social protection for poverty reduction by 2030.</t>
  </si>
  <si>
    <t xml:space="preserve"> The Department of Social Welfare and Development mission is to develop, implement and coordinate social protection and proverty reduction</t>
  </si>
  <si>
    <t xml:space="preserve"> solution for and with poor vulnerable, and disadvantaged.</t>
  </si>
  <si>
    <t>Organization Outcome:    Social Services</t>
  </si>
  <si>
    <t>Children:</t>
  </si>
  <si>
    <t>Survival Needs:</t>
  </si>
  <si>
    <t>Supplemental Feeding</t>
  </si>
  <si>
    <t xml:space="preserve">   - 80 underweight pre-</t>
  </si>
  <si>
    <t xml:space="preserve">80 underweight pre- </t>
  </si>
  <si>
    <t>100% served during</t>
  </si>
  <si>
    <t xml:space="preserve">      school served hot meal</t>
  </si>
  <si>
    <t>school children from the</t>
  </si>
  <si>
    <t xml:space="preserve">      from the 43 child</t>
  </si>
  <si>
    <t>43 child development</t>
  </si>
  <si>
    <t xml:space="preserve">      developmenrt centers</t>
  </si>
  <si>
    <t>centers (ECCD)</t>
  </si>
  <si>
    <t>3 02 005</t>
  </si>
  <si>
    <t xml:space="preserve">      (ECCD)</t>
  </si>
  <si>
    <t xml:space="preserve">  -   Supplemental feeding</t>
  </si>
  <si>
    <t>2,006 preschoolers in</t>
  </si>
  <si>
    <t xml:space="preserve">      Program for children</t>
  </si>
  <si>
    <t xml:space="preserve">33 barangay child </t>
  </si>
  <si>
    <t xml:space="preserve">      enrolled for Child</t>
  </si>
  <si>
    <t>development centers</t>
  </si>
  <si>
    <t xml:space="preserve">      Developmenrt Centers</t>
  </si>
  <si>
    <t>(ECCD)</t>
  </si>
  <si>
    <t xml:space="preserve">        (ECCD)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</si>
  <si>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 5   </t>
    </r>
    <r>
      <rPr>
        <b/>
        <sz val="10"/>
        <color theme="1"/>
        <rFont val="Calibri"/>
        <family val="2"/>
        <scheme val="minor"/>
      </rPr>
      <t xml:space="preserve">  pages</t>
    </r>
  </si>
  <si>
    <t>Development Rights:</t>
  </si>
  <si>
    <t>Provision of Learning</t>
  </si>
  <si>
    <t>To supervise 43 child</t>
  </si>
  <si>
    <t xml:space="preserve">43 child development </t>
  </si>
  <si>
    <t>100% children</t>
  </si>
  <si>
    <t>Tools and Materials</t>
  </si>
  <si>
    <t>development centers/</t>
  </si>
  <si>
    <t>centers-(ECCD)</t>
  </si>
  <si>
    <t>Development Workers</t>
  </si>
  <si>
    <t>workers - (ECCD)</t>
  </si>
  <si>
    <t>workers supervised</t>
  </si>
  <si>
    <t>supervised</t>
  </si>
  <si>
    <t>Conduct Orientation/</t>
  </si>
  <si>
    <t>To conduct orientation/</t>
  </si>
  <si>
    <t>100% improved</t>
  </si>
  <si>
    <t>Workshops on the New</t>
  </si>
  <si>
    <t>workshop on new</t>
  </si>
  <si>
    <t xml:space="preserve">workers attended on </t>
  </si>
  <si>
    <t>knowledge skills</t>
  </si>
  <si>
    <t>Curriculum</t>
  </si>
  <si>
    <t>curriculum to the child</t>
  </si>
  <si>
    <t>the orientation workshop</t>
  </si>
  <si>
    <t>development workers</t>
  </si>
  <si>
    <t>Participation:</t>
  </si>
  <si>
    <t>100% Children</t>
  </si>
  <si>
    <t>Children month</t>
  </si>
  <si>
    <t>To conduct municipal/</t>
  </si>
  <si>
    <t>Children congress</t>
  </si>
  <si>
    <t>Congress conducted</t>
  </si>
  <si>
    <t>celebration</t>
  </si>
  <si>
    <t>district/provincial</t>
  </si>
  <si>
    <t>conducted for 43 child</t>
  </si>
  <si>
    <t>children congress 43 -</t>
  </si>
  <si>
    <t>CDC -ECCD</t>
  </si>
  <si>
    <t xml:space="preserve">Development </t>
  </si>
  <si>
    <t>Guidance and Counseling</t>
  </si>
  <si>
    <r>
      <t xml:space="preserve">Provide </t>
    </r>
    <r>
      <rPr>
        <b/>
        <sz val="9"/>
        <color theme="1"/>
        <rFont val="Arial Narrow"/>
        <family val="2"/>
      </rPr>
      <t>(PMC)</t>
    </r>
    <r>
      <rPr>
        <b/>
        <sz val="10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pre-marriage</t>
    </r>
  </si>
  <si>
    <t xml:space="preserve">Pre-marriage counseling </t>
  </si>
  <si>
    <t>counselng seminars to</t>
  </si>
  <si>
    <t>seminars to 25 would be</t>
  </si>
  <si>
    <t>25 would be couple</t>
  </si>
  <si>
    <t>couple conducted</t>
  </si>
  <si>
    <t>100% conducted</t>
  </si>
  <si>
    <t>To conduct  guidance &amp;</t>
  </si>
  <si>
    <t>10 couples,11 VAWC &amp;</t>
  </si>
  <si>
    <t>conducted/oriented</t>
  </si>
  <si>
    <t>counselng to 11 VAWC</t>
  </si>
  <si>
    <t>33 WEM-RIC  &amp; other</t>
  </si>
  <si>
    <t>and 33 WEM-RIC</t>
  </si>
  <si>
    <t>members of WEM-RIC/</t>
  </si>
  <si>
    <t>participated</t>
  </si>
  <si>
    <t xml:space="preserve">CDWs conducted &amp; </t>
  </si>
  <si>
    <t>To conduct leadership and</t>
  </si>
  <si>
    <t>33 Leadership and skills</t>
  </si>
  <si>
    <t>skills training for 33 RIC</t>
  </si>
  <si>
    <t>training for 33 RIC brgys</t>
  </si>
  <si>
    <t>Skills Training</t>
  </si>
  <si>
    <t>(1 women/barangay)</t>
  </si>
  <si>
    <t>33 RIC skills training</t>
  </si>
  <si>
    <t>To conduct enterpreneur-</t>
  </si>
  <si>
    <t>Drug surrenderers of</t>
  </si>
  <si>
    <t>ship orientation and skills</t>
  </si>
  <si>
    <t>skills training and</t>
  </si>
  <si>
    <t>knowledge &amp; skills</t>
  </si>
  <si>
    <t>training for drug surren-</t>
  </si>
  <si>
    <t xml:space="preserve">enterpreneurship </t>
  </si>
  <si>
    <t>derers in 33 barangays</t>
  </si>
  <si>
    <t>orientation for 33</t>
  </si>
  <si>
    <t>barangays conducted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</si>
  <si>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5    </t>
    </r>
    <r>
      <rPr>
        <b/>
        <sz val="10"/>
        <color theme="1"/>
        <rFont val="Calibri"/>
        <family val="2"/>
        <scheme val="minor"/>
      </rPr>
      <t xml:space="preserve">  pages</t>
    </r>
  </si>
  <si>
    <t>Camp cum Management</t>
  </si>
  <si>
    <t>To conduct camp cum</t>
  </si>
  <si>
    <t xml:space="preserve">Disaster preparedness </t>
  </si>
  <si>
    <t>and Child Friendly /Space</t>
  </si>
  <si>
    <t>management and Child</t>
  </si>
  <si>
    <t>and child friendly spaces</t>
  </si>
  <si>
    <t>Workshop/seminar</t>
  </si>
  <si>
    <t>Friendly Spaces orientation</t>
  </si>
  <si>
    <t xml:space="preserve">orientation for 43 child </t>
  </si>
  <si>
    <t>semnar for child develop-</t>
  </si>
  <si>
    <t>development workers-</t>
  </si>
  <si>
    <t xml:space="preserve">ment workers in 33 </t>
  </si>
  <si>
    <t>(ECCD) conducted</t>
  </si>
  <si>
    <t>Planning:</t>
  </si>
  <si>
    <t xml:space="preserve">To supervise Senior </t>
  </si>
  <si>
    <t xml:space="preserve">2,629 Senior Citizens IDs </t>
  </si>
  <si>
    <t>100% Provided Senior</t>
  </si>
  <si>
    <t>Citizens groups with 2,629</t>
  </si>
  <si>
    <t>and booklet provided</t>
  </si>
  <si>
    <t>Citizens ID &amp; booklet</t>
  </si>
  <si>
    <t>Monthly meeting and</t>
  </si>
  <si>
    <t>To conduct monthly</t>
  </si>
  <si>
    <t xml:space="preserve">33 barangays Senior </t>
  </si>
  <si>
    <t>meeting of 33 Senior</t>
  </si>
  <si>
    <t xml:space="preserve">Citizen meeting </t>
  </si>
  <si>
    <t>conducted meeting</t>
  </si>
  <si>
    <t>Citizens president</t>
  </si>
  <si>
    <t>To provide office equip-</t>
  </si>
  <si>
    <t>33 barangays of senior</t>
  </si>
  <si>
    <t>ment (office fixtures)</t>
  </si>
  <si>
    <t>citizen office equipment</t>
  </si>
  <si>
    <t>provided office/</t>
  </si>
  <si>
    <t>provided</t>
  </si>
  <si>
    <t>bldg. &amp; Equipment</t>
  </si>
  <si>
    <t>To supervise Person with</t>
  </si>
  <si>
    <t>300 PWDs- IDs, purchase</t>
  </si>
  <si>
    <t>Disabilities groups with</t>
  </si>
  <si>
    <t>booklets provided</t>
  </si>
  <si>
    <t>Provided PWDs ID &amp;</t>
  </si>
  <si>
    <t>300 members</t>
  </si>
  <si>
    <t>purchase booklet</t>
  </si>
  <si>
    <t>To supervised Solo Parent</t>
  </si>
  <si>
    <t>151 Solo parent members</t>
  </si>
  <si>
    <t>100% Solo Parent</t>
  </si>
  <si>
    <t xml:space="preserve">with 146 members in 33 </t>
  </si>
  <si>
    <t>data profiling  conducted</t>
  </si>
  <si>
    <t>conducted and</t>
  </si>
  <si>
    <t>and monitored</t>
  </si>
  <si>
    <t>monitored</t>
  </si>
  <si>
    <t>To organized youth groups</t>
  </si>
  <si>
    <t>55 youth groups</t>
  </si>
  <si>
    <t>to 33 barangays</t>
  </si>
  <si>
    <t xml:space="preserve">organized in 33 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</si>
  <si>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4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 5   </t>
    </r>
    <r>
      <rPr>
        <b/>
        <sz val="10"/>
        <color theme="1"/>
        <rFont val="Calibri"/>
        <family val="2"/>
        <scheme val="minor"/>
      </rPr>
      <t xml:space="preserve">  pages</t>
    </r>
  </si>
  <si>
    <t>To participate and attend</t>
  </si>
  <si>
    <t>Seminars, conventions</t>
  </si>
  <si>
    <t xml:space="preserve">Meetings and </t>
  </si>
  <si>
    <t>seminars, conventions</t>
  </si>
  <si>
    <t>and trainings participa-</t>
  </si>
  <si>
    <t>Seminars</t>
  </si>
  <si>
    <t>and training to enhance</t>
  </si>
  <si>
    <t>ted and attended</t>
  </si>
  <si>
    <t>capability of workers for</t>
  </si>
  <si>
    <t>Attended meeting &amp;</t>
  </si>
  <si>
    <t>effective delivery of</t>
  </si>
  <si>
    <t>seminars</t>
  </si>
  <si>
    <t>welfare program and</t>
  </si>
  <si>
    <t>services for MSWD staff</t>
  </si>
  <si>
    <t>Survival:</t>
  </si>
  <si>
    <t>Assistance in Crisis</t>
  </si>
  <si>
    <t xml:space="preserve">To give referral to 100 </t>
  </si>
  <si>
    <t xml:space="preserve">100 Clients are given </t>
  </si>
  <si>
    <t>Situation (AICS)</t>
  </si>
  <si>
    <t>clients for medical/</t>
  </si>
  <si>
    <t>referral for medical/</t>
  </si>
  <si>
    <t>Clients provided</t>
  </si>
  <si>
    <t>materials and emergency</t>
  </si>
  <si>
    <t>materials &amp; emergency</t>
  </si>
  <si>
    <t>medical/materials/</t>
  </si>
  <si>
    <t>cash assistance</t>
  </si>
  <si>
    <t>cash aisstance</t>
  </si>
  <si>
    <t>financial assistance</t>
  </si>
  <si>
    <t>Conduct Orientation</t>
  </si>
  <si>
    <t>To conduct PES seminars</t>
  </si>
  <si>
    <t xml:space="preserve">50 couples PES </t>
  </si>
  <si>
    <t>PES Module</t>
  </si>
  <si>
    <t>and other for 50 couples</t>
  </si>
  <si>
    <t xml:space="preserve">seminars FDS </t>
  </si>
  <si>
    <t>attendance w/ minutes</t>
  </si>
  <si>
    <t>Social Pensioners</t>
  </si>
  <si>
    <t>Senior Citizen indigent</t>
  </si>
  <si>
    <t>1,650i ndigent senior</t>
  </si>
  <si>
    <t>100% served with</t>
  </si>
  <si>
    <t>pernsioners</t>
  </si>
  <si>
    <t>citizen pensioners</t>
  </si>
  <si>
    <t>senior citizen social</t>
  </si>
  <si>
    <t>served</t>
  </si>
  <si>
    <t>pension</t>
  </si>
  <si>
    <t xml:space="preserve">Monitoring and </t>
  </si>
  <si>
    <t>KALAHI sub-projects</t>
  </si>
  <si>
    <t>18 KALAHI sub-projects</t>
  </si>
  <si>
    <t>Evalutation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</si>
  <si>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5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5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</si>
  <si>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Pantawid Pamilyang </t>
  </si>
  <si>
    <t>3,585 beneficiaries and</t>
  </si>
  <si>
    <t>Monitoring and</t>
  </si>
  <si>
    <t>Pilipino Program (4Ps)</t>
  </si>
  <si>
    <t>176 MCCT IPs of 33</t>
  </si>
  <si>
    <t>Evaluation</t>
  </si>
  <si>
    <t>and IPS</t>
  </si>
  <si>
    <t>barangays with Social</t>
  </si>
  <si>
    <t>Monitored and</t>
  </si>
  <si>
    <t>Welfare Asssistant</t>
  </si>
  <si>
    <t>Evaluated</t>
  </si>
  <si>
    <t>Sustainable Livelihood</t>
  </si>
  <si>
    <t>16 barangay approved</t>
  </si>
  <si>
    <t>Program (SLP)</t>
  </si>
  <si>
    <t>of 1,025 SLP org with</t>
  </si>
  <si>
    <t>Project Development</t>
  </si>
  <si>
    <t>Officer monitored</t>
  </si>
  <si>
    <t xml:space="preserve">               DINAH  M. ANDALE</t>
  </si>
  <si>
    <t xml:space="preserve">    OIC-Mun. Social Welfare &amp; </t>
  </si>
  <si>
    <t xml:space="preserve">          Development Offficer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</si>
  <si>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</si>
  <si>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  OFFICE OF THE MUNICIPAL AGRICULTURIST</t>
  </si>
  <si>
    <t xml:space="preserve"> The Department of Agriculture is the principal agency of the Philippine government responsible for the promotion of agricultural development growth. In</t>
  </si>
  <si>
    <t xml:space="preserve"> pursuit of this, it provides the polic frameworks, helps direct public Investment, and in support necessary to make agriculture and agri-based enterprises</t>
  </si>
  <si>
    <t xml:space="preserve"> profitable and to help spread the benefits of development to poor, particularly those In the rural areas.</t>
  </si>
  <si>
    <t xml:space="preserve"> A modern smallholder agriculture and fisheries and a diversified rural economy that is dynamic, technologically advanced and internationally comptetitive,</t>
  </si>
  <si>
    <t xml:space="preserve"> its transformation is guided  by the sound practices of resources sustainability, the principle of social justice and a strong private sector participation.</t>
  </si>
  <si>
    <t xml:space="preserve"> To help and empower the small farming and fishing communities and the private sector to produce enough, accessible and affordable food for every</t>
  </si>
  <si>
    <t xml:space="preserve"> Filipino and a decent income for all.</t>
  </si>
  <si>
    <t>Organization Outcome:    Direct income for all.</t>
  </si>
  <si>
    <t xml:space="preserve">Construction of Rice </t>
  </si>
  <si>
    <t>Rice Production Center</t>
  </si>
  <si>
    <t>100% completed</t>
  </si>
  <si>
    <t xml:space="preserve">Production Center (RPC) </t>
  </si>
  <si>
    <t>constructed</t>
  </si>
  <si>
    <t xml:space="preserve">constructed by 1st </t>
  </si>
  <si>
    <t>Economic'</t>
  </si>
  <si>
    <t xml:space="preserve"> granted to TIMPOBIA</t>
  </si>
  <si>
    <t>quarter of 2019</t>
  </si>
  <si>
    <t>CROP PRODUCTION</t>
  </si>
  <si>
    <t>1. Farmers Assisted</t>
  </si>
  <si>
    <t xml:space="preserve">Farmers Assisted has </t>
  </si>
  <si>
    <t>100% farmers assisted</t>
  </si>
  <si>
    <t>February-June</t>
  </si>
  <si>
    <t>3 02 003</t>
  </si>
  <si>
    <t>complete record</t>
  </si>
  <si>
    <t>August-November</t>
  </si>
  <si>
    <t>2. Seeds distributed</t>
  </si>
  <si>
    <t>Seeds distributed to</t>
  </si>
  <si>
    <t>100% seeds distributed</t>
  </si>
  <si>
    <t>Apri-May</t>
  </si>
  <si>
    <t xml:space="preserve">farmers   </t>
  </si>
  <si>
    <t>August-September</t>
  </si>
  <si>
    <t>3. Fertilizers distributed</t>
  </si>
  <si>
    <t>Fertilizers distributed to</t>
  </si>
  <si>
    <t>100% fertilizers</t>
  </si>
  <si>
    <t>farmers</t>
  </si>
  <si>
    <t>4. Post-Harvest Facilities/</t>
  </si>
  <si>
    <t>Post-harvest facilities/</t>
  </si>
  <si>
    <t>100% post-harvest</t>
  </si>
  <si>
    <t xml:space="preserve">    Equipments distributed</t>
  </si>
  <si>
    <t>Equipments distributed</t>
  </si>
  <si>
    <t>facilities/equipments w/</t>
  </si>
  <si>
    <t>May-July</t>
  </si>
  <si>
    <t>complete requirements</t>
  </si>
  <si>
    <t>w/n  8 mos from request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</si>
  <si>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 3   </t>
    </r>
    <r>
      <rPr>
        <b/>
        <sz val="10"/>
        <color theme="1"/>
        <rFont val="Calibri"/>
        <family val="2"/>
        <scheme val="minor"/>
      </rPr>
      <t xml:space="preserve">  pages</t>
    </r>
  </si>
  <si>
    <t>HIGH VALUE COMMERCIAL</t>
  </si>
  <si>
    <t>CROP DEVELOPMENT</t>
  </si>
  <si>
    <t xml:space="preserve">PROGRAM </t>
  </si>
  <si>
    <t>1. Planting Materials</t>
  </si>
  <si>
    <t xml:space="preserve">     -vegetables</t>
  </si>
  <si>
    <t>Vegetables, rubber, cacao,</t>
  </si>
  <si>
    <t xml:space="preserve">     - Cacao</t>
  </si>
  <si>
    <t>coconut and coffee</t>
  </si>
  <si>
    <t>100% seeds and planting</t>
  </si>
  <si>
    <t>May -  July</t>
  </si>
  <si>
    <t xml:space="preserve">     - Coconut</t>
  </si>
  <si>
    <t>planting materials</t>
  </si>
  <si>
    <t>materials distributed</t>
  </si>
  <si>
    <t xml:space="preserve">     - Coffee</t>
  </si>
  <si>
    <t>distributed.</t>
  </si>
  <si>
    <t xml:space="preserve">     - rubber</t>
  </si>
  <si>
    <t>CAPABILITY BUILDING/</t>
  </si>
  <si>
    <t>INSTITUTIONAL</t>
  </si>
  <si>
    <t>DEVELOPMENT</t>
  </si>
  <si>
    <t>1. Package of Technologies</t>
  </si>
  <si>
    <t>Thru MAFC &amp; FA meeting</t>
  </si>
  <si>
    <t>7 MAFC &amp; FA practical</t>
  </si>
  <si>
    <t>April- May</t>
  </si>
  <si>
    <t xml:space="preserve">    for rice, corn and high</t>
  </si>
  <si>
    <t>disseminated</t>
  </si>
  <si>
    <t>farming technology</t>
  </si>
  <si>
    <t>August - September</t>
  </si>
  <si>
    <t xml:space="preserve">    value crops production</t>
  </si>
  <si>
    <t>classes conducted</t>
  </si>
  <si>
    <t xml:space="preserve">    disseminated thru</t>
  </si>
  <si>
    <t xml:space="preserve">    MAFC and FA meetings</t>
  </si>
  <si>
    <t>2. Farmers Field School</t>
  </si>
  <si>
    <t xml:space="preserve">Farmers Field School </t>
  </si>
  <si>
    <t>Farmers Field School</t>
  </si>
  <si>
    <t>February - June</t>
  </si>
  <si>
    <t xml:space="preserve">    training conducted</t>
  </si>
  <si>
    <t xml:space="preserve">(FFS) Training </t>
  </si>
  <si>
    <t>August - November</t>
  </si>
  <si>
    <t>conducted 100% rural</t>
  </si>
  <si>
    <t>based organizations</t>
  </si>
  <si>
    <t>registered with DOLE</t>
  </si>
  <si>
    <t>LIVESTOCK PRODUCTION</t>
  </si>
  <si>
    <t xml:space="preserve"> -  Monitored carabao</t>
  </si>
  <si>
    <t>Carabao Multiplier Farm</t>
  </si>
  <si>
    <t>10 Head Carabao Module</t>
  </si>
  <si>
    <t>January - December</t>
  </si>
  <si>
    <t xml:space="preserve">    multiplier farm</t>
  </si>
  <si>
    <t>monitored  at Tulbong</t>
  </si>
  <si>
    <t xml:space="preserve"> Farm monitored</t>
  </si>
  <si>
    <t xml:space="preserve"> Demo Farm</t>
  </si>
  <si>
    <t>in Tulbong Demo</t>
  </si>
  <si>
    <t xml:space="preserve">Farm </t>
  </si>
  <si>
    <t>PROJECT EVALUATED</t>
  </si>
  <si>
    <t>AND MONITORED</t>
  </si>
  <si>
    <t xml:space="preserve"> 1. Gathering of exact  </t>
  </si>
  <si>
    <t>Exact agricultural data</t>
  </si>
  <si>
    <t>100% evaluated and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</si>
  <si>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</si>
  <si>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     agricultural date</t>
  </si>
  <si>
    <t>gathered</t>
  </si>
  <si>
    <t>monitored w/ in 3 days</t>
  </si>
  <si>
    <t>2. Agri-Pinoy HYTA</t>
  </si>
  <si>
    <t>Agri-Pinoy HYTA  rice</t>
  </si>
  <si>
    <t>100% Agri-Pinoy HYTA</t>
  </si>
  <si>
    <t xml:space="preserve">    program and collection</t>
  </si>
  <si>
    <t>program and collection</t>
  </si>
  <si>
    <t>rice program and</t>
  </si>
  <si>
    <t>supervised and</t>
  </si>
  <si>
    <t>collection supervised</t>
  </si>
  <si>
    <t>REPORTS SUBMITTED</t>
  </si>
  <si>
    <t>1. Submit all required</t>
  </si>
  <si>
    <t>all required reports</t>
  </si>
  <si>
    <t xml:space="preserve">100% reports submitted </t>
  </si>
  <si>
    <t xml:space="preserve">    reports</t>
  </si>
  <si>
    <t>w/in 1 day on or before</t>
  </si>
  <si>
    <t>the prescribed deadline</t>
  </si>
  <si>
    <t xml:space="preserve">       MADELANE ESTER S. LAGARE</t>
  </si>
  <si>
    <t xml:space="preserve">  OIC- Municipal Agricultural Officer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</si>
  <si>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1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2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</si>
  <si>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  OFFICE OF THE MUNICIPAL ENGINEER/BUILDING OFFICIAL</t>
  </si>
  <si>
    <t xml:space="preserve"> Initiate and recommend changes in policies, objectives, procedures and practices in infrastructure development of the Local Government Unit.</t>
  </si>
  <si>
    <t xml:space="preserve"> An agency through able and capable personnel, implementing infrastructure with dignity and transparency.</t>
  </si>
  <si>
    <t xml:space="preserve"> Implementation of different infrastructure project in the municipality with proper and in order..</t>
  </si>
  <si>
    <t>Organization Outcome:    Engineering Services</t>
  </si>
  <si>
    <t>Improvement of Potable</t>
  </si>
  <si>
    <t>Municipal potable water</t>
  </si>
  <si>
    <t>2 barangay potable</t>
  </si>
  <si>
    <t>Economic</t>
  </si>
  <si>
    <t>Water Poblacion A &amp; B</t>
  </si>
  <si>
    <t>project for Poblacion A &amp; B</t>
  </si>
  <si>
    <t>for the barangay</t>
  </si>
  <si>
    <t>water improved.</t>
  </si>
  <si>
    <t>improved.</t>
  </si>
  <si>
    <t>Development of Market</t>
  </si>
  <si>
    <t>Market site established</t>
  </si>
  <si>
    <t>Construction of side-</t>
  </si>
  <si>
    <t>50% of sidewalk and</t>
  </si>
  <si>
    <t>3 01 010</t>
  </si>
  <si>
    <t>Site</t>
  </si>
  <si>
    <t>and develop.</t>
  </si>
  <si>
    <t>walk drainage and</t>
  </si>
  <si>
    <t>drainage structure</t>
  </si>
  <si>
    <t>others.</t>
  </si>
  <si>
    <t>Construction of MPB @</t>
  </si>
  <si>
    <t>Multi-purpose building</t>
  </si>
  <si>
    <t>1 unit multi-purpose</t>
  </si>
  <si>
    <t>Sports Complex</t>
  </si>
  <si>
    <t>building constructed</t>
  </si>
  <si>
    <t>building constructed.</t>
  </si>
  <si>
    <t xml:space="preserve">Development of </t>
  </si>
  <si>
    <t>Municipal Compound</t>
  </si>
  <si>
    <t>improved/developed</t>
  </si>
  <si>
    <t>Develop</t>
  </si>
  <si>
    <t>Maintenance of Various</t>
  </si>
  <si>
    <t>Various barangay roads</t>
  </si>
  <si>
    <t xml:space="preserve">100% of various </t>
  </si>
  <si>
    <t>100% of various</t>
  </si>
  <si>
    <t>Roads</t>
  </si>
  <si>
    <t>maintained.</t>
  </si>
  <si>
    <t>barangay roads</t>
  </si>
  <si>
    <t>Maintained.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</si>
  <si>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2    </t>
    </r>
    <r>
      <rPr>
        <b/>
        <sz val="10"/>
        <color theme="1"/>
        <rFont val="Calibri"/>
        <family val="2"/>
        <scheme val="minor"/>
      </rPr>
      <t xml:space="preserve">  pages</t>
    </r>
  </si>
  <si>
    <t>Concreting of Municipal</t>
  </si>
  <si>
    <t xml:space="preserve">Municipal Stree </t>
  </si>
  <si>
    <t>Having municipal</t>
  </si>
  <si>
    <t>Municipal Street</t>
  </si>
  <si>
    <t>Streets</t>
  </si>
  <si>
    <t>concreted.</t>
  </si>
  <si>
    <t>street concreted</t>
  </si>
  <si>
    <t>concreted</t>
  </si>
  <si>
    <t>Issuance of building</t>
  </si>
  <si>
    <t>Building permit issued</t>
  </si>
  <si>
    <t>100% of building</t>
  </si>
  <si>
    <t>100% building permits</t>
  </si>
  <si>
    <t>permits</t>
  </si>
  <si>
    <t>permit issued after 45</t>
  </si>
  <si>
    <t>minutes from receipts</t>
  </si>
  <si>
    <t>of complete application</t>
  </si>
  <si>
    <t xml:space="preserve"> PREPARED:</t>
  </si>
  <si>
    <t xml:space="preserve">     SEGUNDO S. ARANDID, JR. C.E.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</si>
  <si>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1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3    </t>
    </r>
    <r>
      <rPr>
        <b/>
        <sz val="10"/>
        <color theme="1"/>
        <rFont val="Calibri"/>
        <family val="2"/>
        <scheme val="minor"/>
      </rPr>
      <t xml:space="preserve">  pages</t>
    </r>
  </si>
  <si>
    <t xml:space="preserve">  MIDSALIP INFIRMARY HOSPITAL</t>
  </si>
  <si>
    <t xml:space="preserve">To be able to adequately answer the health needs of the community of Midsalip and the sorrounding communities if serves in a wholistic and humane way and at par </t>
  </si>
  <si>
    <t xml:space="preserve"> or excelling the standards set by any regulating body.</t>
  </si>
  <si>
    <t>Organization Outcome:    Hospital Services</t>
  </si>
  <si>
    <t xml:space="preserve">1. ADMISSION OF </t>
  </si>
  <si>
    <t>Patients admitted</t>
  </si>
  <si>
    <t xml:space="preserve">    PATIENTS</t>
  </si>
  <si>
    <t xml:space="preserve">    a. IVF insertion</t>
  </si>
  <si>
    <t>a. IVF inserted</t>
  </si>
  <si>
    <t>3,500 patients inserted</t>
  </si>
  <si>
    <t xml:space="preserve">100% - January to </t>
  </si>
  <si>
    <t>IVF</t>
  </si>
  <si>
    <t xml:space="preserve">    b. TPR monitoring</t>
  </si>
  <si>
    <t>b. TPR monitored</t>
  </si>
  <si>
    <t xml:space="preserve">3,500 patients TPR </t>
  </si>
  <si>
    <t xml:space="preserve">    c. Conduct Health</t>
  </si>
  <si>
    <t xml:space="preserve">c. Health Teaching </t>
  </si>
  <si>
    <t>2800 patients conduct</t>
  </si>
  <si>
    <t xml:space="preserve">        Teachings</t>
  </si>
  <si>
    <t xml:space="preserve">    conducted</t>
  </si>
  <si>
    <t>health teaching</t>
  </si>
  <si>
    <t xml:space="preserve">    d. Administer of </t>
  </si>
  <si>
    <t>Medicines administered</t>
  </si>
  <si>
    <t>3,500 medicines</t>
  </si>
  <si>
    <t>100%  - January to</t>
  </si>
  <si>
    <t xml:space="preserve">         medicines</t>
  </si>
  <si>
    <t>administered</t>
  </si>
  <si>
    <t>2. DISCHARGE OF</t>
  </si>
  <si>
    <r>
      <rPr>
        <b/>
        <sz val="10"/>
        <color theme="1"/>
        <rFont val="Arial Narrow"/>
        <family val="2"/>
      </rPr>
      <t xml:space="preserve">    </t>
    </r>
    <r>
      <rPr>
        <b/>
        <u/>
        <sz val="10"/>
        <color theme="1"/>
        <rFont val="Arial Narrow"/>
        <family val="2"/>
      </rPr>
      <t>PATIENTS</t>
    </r>
  </si>
  <si>
    <t>a. IVF termination</t>
  </si>
  <si>
    <t>a. IVF terminated</t>
  </si>
  <si>
    <t xml:space="preserve">3,500 patients </t>
  </si>
  <si>
    <t>terminated IVF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</si>
  <si>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2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3    </t>
    </r>
    <r>
      <rPr>
        <b/>
        <sz val="10"/>
        <color theme="1"/>
        <rFont val="Calibri"/>
        <family val="2"/>
        <scheme val="minor"/>
      </rPr>
      <t xml:space="preserve">  pages</t>
    </r>
  </si>
  <si>
    <r>
      <t xml:space="preserve">3. </t>
    </r>
    <r>
      <rPr>
        <b/>
        <u/>
        <sz val="10"/>
        <color theme="1"/>
        <rFont val="Arial Narrow"/>
        <family val="2"/>
      </rPr>
      <t xml:space="preserve">REFERRAL OF </t>
    </r>
  </si>
  <si>
    <t>Patients referred to</t>
  </si>
  <si>
    <t>500 patients referred</t>
  </si>
  <si>
    <t>97% - January to</t>
  </si>
  <si>
    <r>
      <t xml:space="preserve">    </t>
    </r>
    <r>
      <rPr>
        <b/>
        <u/>
        <sz val="10"/>
        <color theme="1"/>
        <rFont val="Arial Narrow"/>
        <family val="2"/>
      </rPr>
      <t>PATIENTS TO HIGHER</t>
    </r>
  </si>
  <si>
    <t>highher facility</t>
  </si>
  <si>
    <t>to higher facility</t>
  </si>
  <si>
    <r>
      <t xml:space="preserve">   </t>
    </r>
    <r>
      <rPr>
        <b/>
        <u/>
        <sz val="10"/>
        <color theme="1"/>
        <rFont val="Arial Narrow"/>
        <family val="2"/>
      </rPr>
      <t xml:space="preserve"> FACILITY</t>
    </r>
  </si>
  <si>
    <r>
      <t xml:space="preserve">4. </t>
    </r>
    <r>
      <rPr>
        <b/>
        <u/>
        <sz val="10"/>
        <color theme="1"/>
        <rFont val="Arial Narrow"/>
        <family val="2"/>
      </rPr>
      <t xml:space="preserve">OUTPATIENT </t>
    </r>
  </si>
  <si>
    <r>
      <t xml:space="preserve">    </t>
    </r>
    <r>
      <rPr>
        <b/>
        <u/>
        <sz val="10"/>
        <color theme="1"/>
        <rFont val="Arial Narrow"/>
        <family val="2"/>
      </rPr>
      <t>SERVICES</t>
    </r>
  </si>
  <si>
    <t>a. Consultation</t>
  </si>
  <si>
    <t>Consultation performed</t>
  </si>
  <si>
    <t>9,000 outpatients</t>
  </si>
  <si>
    <t>100% - January to</t>
  </si>
  <si>
    <t>consulted</t>
  </si>
  <si>
    <t>b. Dressing of wounds</t>
  </si>
  <si>
    <t>Wounds dressing done</t>
  </si>
  <si>
    <t xml:space="preserve">1,200 dressing of </t>
  </si>
  <si>
    <t>wounds</t>
  </si>
  <si>
    <t>c. Suturing of wounds</t>
  </si>
  <si>
    <t>Wounds sultured</t>
  </si>
  <si>
    <t>500 outpatient wounds</t>
  </si>
  <si>
    <t>sultured</t>
  </si>
  <si>
    <t>d.Giving of Antitetanus</t>
  </si>
  <si>
    <t>ATS given</t>
  </si>
  <si>
    <t>1,500 outpatients</t>
  </si>
  <si>
    <t xml:space="preserve">    injection</t>
  </si>
  <si>
    <t>were given ATS</t>
  </si>
  <si>
    <t>e. Nebulization</t>
  </si>
  <si>
    <t>Patients nebulized</t>
  </si>
  <si>
    <t>300 patients nebulizede</t>
  </si>
  <si>
    <t>f. Minor Surgical Operation</t>
  </si>
  <si>
    <t>Minor surgical operations</t>
  </si>
  <si>
    <t>350 minor surgical</t>
  </si>
  <si>
    <t>performed</t>
  </si>
  <si>
    <t>operated</t>
  </si>
  <si>
    <t>g. Dispensing of medicines</t>
  </si>
  <si>
    <t>Medicines dispensed</t>
  </si>
  <si>
    <t>8,500 medicines were</t>
  </si>
  <si>
    <t>dispensed</t>
  </si>
  <si>
    <t>h. Issuance of medical</t>
  </si>
  <si>
    <t>Medical certificates</t>
  </si>
  <si>
    <t>certificates</t>
  </si>
  <si>
    <r>
      <t xml:space="preserve">Page </t>
    </r>
    <r>
      <rPr>
        <b/>
        <u/>
        <sz val="10"/>
        <color theme="1"/>
        <rFont val="Calibri"/>
        <family val="2"/>
        <scheme val="minor"/>
      </rPr>
      <t xml:space="preserve">   3  </t>
    </r>
    <r>
      <rPr>
        <b/>
        <sz val="10"/>
        <color theme="1"/>
        <rFont val="Calibri"/>
        <family val="2"/>
        <scheme val="minor"/>
      </rPr>
      <t xml:space="preserve">  of   </t>
    </r>
    <r>
      <rPr>
        <b/>
        <u/>
        <sz val="10"/>
        <color theme="1"/>
        <rFont val="Calibri"/>
        <family val="2"/>
        <scheme val="minor"/>
      </rPr>
      <t xml:space="preserve">   3   </t>
    </r>
    <r>
      <rPr>
        <b/>
        <sz val="10"/>
        <color theme="1"/>
        <rFont val="Calibri"/>
        <family val="2"/>
        <scheme val="minor"/>
      </rPr>
      <t xml:space="preserve">  pages</t>
    </r>
  </si>
  <si>
    <t>i. Signing of death</t>
  </si>
  <si>
    <t>Death certificate signed</t>
  </si>
  <si>
    <t>200 death certificate</t>
  </si>
  <si>
    <t xml:space="preserve">    certificates</t>
  </si>
  <si>
    <t>signed</t>
  </si>
  <si>
    <r>
      <t xml:space="preserve">5. </t>
    </r>
    <r>
      <rPr>
        <b/>
        <u/>
        <sz val="10"/>
        <color theme="1"/>
        <rFont val="Arial Narrow"/>
        <family val="2"/>
      </rPr>
      <t>DELIVERIES</t>
    </r>
  </si>
  <si>
    <t>Deliveries handled</t>
  </si>
  <si>
    <t>700 deliveries handled</t>
  </si>
  <si>
    <t>6. NEWBORN CARE</t>
  </si>
  <si>
    <t>Newborn care performed</t>
  </si>
  <si>
    <t>700 newborn care</t>
  </si>
  <si>
    <t>7. NEWBORN</t>
  </si>
  <si>
    <t>Newborn screened</t>
  </si>
  <si>
    <t>700 newborn screened</t>
  </si>
  <si>
    <t xml:space="preserve">    SCREENING</t>
  </si>
  <si>
    <t xml:space="preserve">        LEONIDA M. ALBOR-ANGCAP</t>
  </si>
  <si>
    <t>LBP Form No. 5</t>
  </si>
  <si>
    <t>Annex I</t>
  </si>
  <si>
    <t>STATEMENT OF INDEBTEDNESS</t>
  </si>
  <si>
    <r>
      <t xml:space="preserve">LGU  :  </t>
    </r>
    <r>
      <rPr>
        <b/>
        <u/>
        <sz val="12"/>
        <color theme="1"/>
        <rFont val="Bookplate"/>
        <family val="2"/>
      </rPr>
      <t xml:space="preserve"> </t>
    </r>
    <r>
      <rPr>
        <b/>
        <u/>
        <sz val="12"/>
        <color rgb="FF002060"/>
        <rFont val="Bookplate"/>
        <family val="2"/>
      </rPr>
      <t>MIDSALIP, ZAMBOANGA DEL SUR</t>
    </r>
  </si>
  <si>
    <t>Amount Due</t>
  </si>
  <si>
    <t xml:space="preserve">Balance </t>
  </si>
  <si>
    <t>CREDITOR</t>
  </si>
  <si>
    <t>Date</t>
  </si>
  <si>
    <t>Term</t>
  </si>
  <si>
    <t>Principal</t>
  </si>
  <si>
    <t>Purpose</t>
  </si>
  <si>
    <t>Previous Payments Made</t>
  </si>
  <si>
    <t>(Budget Year-2019)</t>
  </si>
  <si>
    <t xml:space="preserve">of the </t>
  </si>
  <si>
    <t>Contracted</t>
  </si>
  <si>
    <t>Interest</t>
  </si>
  <si>
    <t>NONE</t>
  </si>
  <si>
    <t xml:space="preserve">                    CERTIFIED CORRECT:</t>
  </si>
  <si>
    <t xml:space="preserve">         NOTED:</t>
  </si>
  <si>
    <t xml:space="preserve">                             BERNADITH B. SUMALPONG</t>
  </si>
  <si>
    <t xml:space="preserve">                             OIC, Municipal Accountant</t>
  </si>
  <si>
    <t xml:space="preserve">      Municipal Mayor</t>
  </si>
  <si>
    <t>LBP Form No. 6</t>
  </si>
  <si>
    <t xml:space="preserve">                                                                                         Annex J</t>
  </si>
  <si>
    <t>STATEMENT OF STATUTORY and CONTRACTUAL OBLIGATIONS and BUDGETARY REQUIREMENTS FY 2019</t>
  </si>
  <si>
    <r>
      <t xml:space="preserve">LGU:   </t>
    </r>
    <r>
      <rPr>
        <b/>
        <u/>
        <sz val="12"/>
        <color theme="4" tint="-0.499984740745262"/>
        <rFont val="Book Antiqua"/>
        <family val="1"/>
      </rPr>
      <t>Midsalip, Zamboanga del Sur</t>
    </r>
  </si>
  <si>
    <t>Description</t>
  </si>
  <si>
    <t>Amounts</t>
  </si>
  <si>
    <t xml:space="preserve"> 1. Statutory and Contractual Obligations</t>
  </si>
  <si>
    <t xml:space="preserve">      1.1 Employees Compensation Insurance Premiums</t>
  </si>
  <si>
    <t xml:space="preserve">      1.2 Phil-Health Contributions</t>
  </si>
  <si>
    <t xml:space="preserve">      1.3 Pag-ibig Contribution</t>
  </si>
  <si>
    <t xml:space="preserve">      1.4 Retirement and Life Insurance Premiums</t>
  </si>
  <si>
    <t xml:space="preserve"> 2. Budgetary Requirements</t>
  </si>
  <si>
    <t xml:space="preserve">      2.1 20% of IRA for Development Fund</t>
  </si>
  <si>
    <t xml:space="preserve">      2.2 5% Local Disaster Risk Reduction and Management Fund</t>
  </si>
  <si>
    <t xml:space="preserve">      2.3 5% Gender and Development Fund</t>
  </si>
  <si>
    <t xml:space="preserve">      2.4 1% Municipal Council for the Protection of Children (MCPC) Fund</t>
  </si>
  <si>
    <t xml:space="preserve">      2.5 1% Senior Citizen and PWD Fund</t>
  </si>
  <si>
    <t xml:space="preserve">      2.5 Financial Assistance to 33  Barangays  (Php 5,000.00 each barangay)</t>
  </si>
  <si>
    <t xml:space="preserve">      2.6 Municipal Peace and Order Fund</t>
  </si>
  <si>
    <t xml:space="preserve">      2.7 Acquired Immune Deficiency Syndrome (AIDS)</t>
  </si>
  <si>
    <t xml:space="preserve">             T O T A L</t>
  </si>
  <si>
    <t xml:space="preserve">             CERTIFIED CORRECT:</t>
  </si>
  <si>
    <t xml:space="preserve">                         RAMONITA G. BENDICION                                         ELVISA B. DONCILLO, MPA                                                          VICENTE J. LLESIS, C.E.</t>
  </si>
  <si>
    <t xml:space="preserve">                          Municipal Budget Officer                                               Municipal Treasurer                                   Municipal Planning and Development Coordinator</t>
  </si>
  <si>
    <t xml:space="preserve">                  Local Chief Executive</t>
  </si>
  <si>
    <t xml:space="preserve">                         RAMONITA G. BENDICION                                         ELVISA B. DONCILLO, MPA                                                       VICENTE J. LLESIS, C.E.</t>
  </si>
  <si>
    <t xml:space="preserve">                          Municipal Budget Officer                                              Municipal Treasurer                                   Municipal Planning and Development Coordinator</t>
  </si>
  <si>
    <t xml:space="preserve">                         RAMONITA G. BENDICION                                         ELVISA B. DONCILLO, MPA                                                         VICENTE J. LLESIS, C.E.</t>
  </si>
  <si>
    <t xml:space="preserve">                     Municipal Mayor</t>
  </si>
  <si>
    <t>LBP Form No.7</t>
  </si>
  <si>
    <t xml:space="preserve">             Annex K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</si>
  <si>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1       </t>
    </r>
    <r>
      <rPr>
        <sz val="11"/>
        <color theme="1"/>
        <rFont val="Calibri"/>
        <family val="2"/>
        <scheme val="minor"/>
      </rPr>
      <t xml:space="preserve">of  </t>
    </r>
    <r>
      <rPr>
        <u/>
        <sz val="11"/>
        <color theme="1"/>
        <rFont val="Calibri"/>
        <family val="2"/>
        <scheme val="minor"/>
      </rPr>
      <t xml:space="preserve">     6     </t>
    </r>
    <r>
      <rPr>
        <sz val="11"/>
        <color theme="1"/>
        <rFont val="Calibri"/>
        <family val="2"/>
        <scheme val="minor"/>
      </rPr>
      <t xml:space="preserve">  pages</t>
    </r>
  </si>
  <si>
    <t>STATEMENT OF FUND ALLOCATION BY SECTOR CY 2019</t>
  </si>
  <si>
    <r>
      <t xml:space="preserve">LGU:      </t>
    </r>
    <r>
      <rPr>
        <b/>
        <u/>
        <sz val="14"/>
        <color theme="4" tint="-0.499984740745262"/>
        <rFont val="Book Antiqua"/>
        <family val="1"/>
      </rPr>
      <t>Midsalip, Zamboanga del Sur</t>
    </r>
  </si>
  <si>
    <t>ACCOUNT</t>
  </si>
  <si>
    <t>GENERAL</t>
  </si>
  <si>
    <t>SOCIAL</t>
  </si>
  <si>
    <t>ECONOMIC</t>
  </si>
  <si>
    <t>OTHER</t>
  </si>
  <si>
    <t>PARTICULARS</t>
  </si>
  <si>
    <t>CODE</t>
  </si>
  <si>
    <t>PUBLIC SERVICE</t>
  </si>
  <si>
    <t>SERVICES</t>
  </si>
  <si>
    <r>
      <t xml:space="preserve">A. </t>
    </r>
    <r>
      <rPr>
        <b/>
        <u/>
        <sz val="11"/>
        <color theme="1"/>
        <rFont val="Cambria"/>
        <family val="1"/>
        <scheme val="major"/>
      </rPr>
      <t>Programs</t>
    </r>
  </si>
  <si>
    <t>1.0 Current Operating Expenditures (COE)</t>
  </si>
  <si>
    <t xml:space="preserve">        1.1 Personal Services (PS)</t>
  </si>
  <si>
    <t xml:space="preserve">                Salaries and Wages - Regular</t>
  </si>
  <si>
    <t>5 01 01 010</t>
  </si>
  <si>
    <t xml:space="preserve">                Salaries and Wages - Casual/Contractual</t>
  </si>
  <si>
    <t xml:space="preserve">                Total Salaries and Wages</t>
  </si>
  <si>
    <t xml:space="preserve">                Other Compensation</t>
  </si>
  <si>
    <r>
      <t xml:space="preserve">                   Personnel Economic Relief Allowance </t>
    </r>
    <r>
      <rPr>
        <b/>
        <sz val="8"/>
        <color theme="1"/>
        <rFont val="Arial Narrow"/>
        <family val="2"/>
      </rPr>
      <t>(PERA)</t>
    </r>
  </si>
  <si>
    <t xml:space="preserve">                  Transportation Allowance (TA)</t>
  </si>
  <si>
    <t xml:space="preserve">                  Clothing/Uniform Allowance</t>
  </si>
  <si>
    <t xml:space="preserve">                  Productivity Incentive Allowance</t>
  </si>
  <si>
    <t xml:space="preserve">                  Cash Gift</t>
  </si>
  <si>
    <t xml:space="preserve">                  Honoraria </t>
  </si>
  <si>
    <t xml:space="preserve">                  Hazard Pay</t>
  </si>
  <si>
    <t xml:space="preserve">                  Overtime and Night Pay</t>
  </si>
  <si>
    <t xml:space="preserve">                  Mid Year Bonus</t>
  </si>
  <si>
    <t>5 01 02 990</t>
  </si>
  <si>
    <t xml:space="preserve">                  Retirement &amp; Life Insurance Premiums</t>
  </si>
  <si>
    <t xml:space="preserve">                                      CERTIFIED CORRECT:</t>
  </si>
  <si>
    <t xml:space="preserve">                                                RAMONITA G. BENDICION</t>
  </si>
  <si>
    <t xml:space="preserve">                                                 Municipal Budget Officer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</si>
  <si>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2     </t>
    </r>
    <r>
      <rPr>
        <sz val="11"/>
        <color theme="1"/>
        <rFont val="Calibri"/>
        <family val="2"/>
        <scheme val="minor"/>
      </rPr>
      <t xml:space="preserve">  of  </t>
    </r>
    <r>
      <rPr>
        <u/>
        <sz val="11"/>
        <color theme="1"/>
        <rFont val="Calibri"/>
        <family val="2"/>
        <scheme val="minor"/>
      </rPr>
      <t xml:space="preserve">      6     </t>
    </r>
    <r>
      <rPr>
        <sz val="11"/>
        <color theme="1"/>
        <rFont val="Calibri"/>
        <family val="2"/>
        <scheme val="minor"/>
      </rPr>
      <t xml:space="preserve">  pages</t>
    </r>
  </si>
  <si>
    <t xml:space="preserve">                  PhilHealth Contributions </t>
  </si>
  <si>
    <t xml:space="preserve">                  Employees Compensation Insurance </t>
  </si>
  <si>
    <t xml:space="preserve">                           Premiums</t>
  </si>
  <si>
    <t xml:space="preserve">                  Magna Carta/Health Worker Benefits</t>
  </si>
  <si>
    <t xml:space="preserve">                  Monetization of Leave Credits</t>
  </si>
  <si>
    <t xml:space="preserve">                  Productivity Enhancement Incentive</t>
  </si>
  <si>
    <t xml:space="preserve">                  Total Other Compensation</t>
  </si>
  <si>
    <t xml:space="preserve">        Gross Compensation</t>
  </si>
  <si>
    <t xml:space="preserve">        Total Personal Services</t>
  </si>
  <si>
    <t>1.2 Maintenance &amp; Other Oprtg. Expenses (MOOE)</t>
  </si>
  <si>
    <t xml:space="preserve">       Travelling Expenses - Local</t>
  </si>
  <si>
    <t xml:space="preserve">       Training Expenses</t>
  </si>
  <si>
    <t xml:space="preserve">       Scholarship Grants/Expenses</t>
  </si>
  <si>
    <t xml:space="preserve">       Office Supplies Expenses</t>
  </si>
  <si>
    <t xml:space="preserve">       Accountable forms Expenses</t>
  </si>
  <si>
    <t xml:space="preserve">       Drugs and Medicines Expenses</t>
  </si>
  <si>
    <t xml:space="preserve">       Fuel, Oil and Lubricants Expenses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</si>
  <si>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3     </t>
    </r>
    <r>
      <rPr>
        <sz val="11"/>
        <color theme="1"/>
        <rFont val="Calibri"/>
        <family val="2"/>
        <scheme val="minor"/>
      </rPr>
      <t xml:space="preserve">  of  </t>
    </r>
    <r>
      <rPr>
        <u/>
        <sz val="11"/>
        <color theme="1"/>
        <rFont val="Calibri"/>
        <family val="2"/>
        <scheme val="minor"/>
      </rPr>
      <t xml:space="preserve">     6     </t>
    </r>
    <r>
      <rPr>
        <sz val="11"/>
        <color theme="1"/>
        <rFont val="Calibri"/>
        <family val="2"/>
        <scheme val="minor"/>
      </rPr>
      <t xml:space="preserve">   pages</t>
    </r>
  </si>
  <si>
    <t xml:space="preserve">       Other Supplies and Materials Expenses</t>
  </si>
  <si>
    <t xml:space="preserve">       Electricity Expenses</t>
  </si>
  <si>
    <t xml:space="preserve">      Postage and Courier Services</t>
  </si>
  <si>
    <t xml:space="preserve">      Telephone Expenses - Mobile</t>
  </si>
  <si>
    <t xml:space="preserve">      Internet Subscription Expenses</t>
  </si>
  <si>
    <t xml:space="preserve">      Cable, Satelite, Telegraph and Radio Expenses</t>
  </si>
  <si>
    <t xml:space="preserve">      Membership Dues &amp; Contributions to Organizations</t>
  </si>
  <si>
    <t>5 02 09 080</t>
  </si>
  <si>
    <t xml:space="preserve">      Advertising Expenses</t>
  </si>
  <si>
    <t xml:space="preserve">      Printing and Publication Expenses</t>
  </si>
  <si>
    <t xml:space="preserve">      Rent Expenses</t>
  </si>
  <si>
    <t xml:space="preserve">      Representation Expenses</t>
  </si>
  <si>
    <t xml:space="preserve">      Transportation and Delivery Expenses</t>
  </si>
  <si>
    <t xml:space="preserve">      Awards/Rewards Expenses</t>
  </si>
  <si>
    <t xml:space="preserve">      Prizes</t>
  </si>
  <si>
    <t>5 02  06  020</t>
  </si>
  <si>
    <t xml:space="preserve">      Auditing Services</t>
  </si>
  <si>
    <t xml:space="preserve">      Other General Services</t>
  </si>
  <si>
    <t xml:space="preserve">      Other Professional Services (Honorarium for</t>
  </si>
  <si>
    <t>5 02 11  990</t>
  </si>
  <si>
    <t xml:space="preserve">           National Officials assigned in the LGU)</t>
  </si>
  <si>
    <r>
      <t xml:space="preserve">Page </t>
    </r>
    <r>
      <rPr>
        <u/>
        <sz val="11"/>
        <color theme="1"/>
        <rFont val="Calibri"/>
        <family val="2"/>
        <scheme val="minor"/>
      </rPr>
      <t xml:space="preserve">     4     </t>
    </r>
    <r>
      <rPr>
        <sz val="11"/>
        <color theme="1"/>
        <rFont val="Calibri"/>
        <family val="2"/>
        <scheme val="minor"/>
      </rPr>
      <t xml:space="preserve">  of </t>
    </r>
    <r>
      <rPr>
        <u/>
        <sz val="11"/>
        <color theme="1"/>
        <rFont val="Calibri"/>
        <family val="2"/>
        <scheme val="minor"/>
      </rPr>
      <t xml:space="preserve">     6      </t>
    </r>
    <r>
      <rPr>
        <sz val="11"/>
        <color theme="1"/>
        <rFont val="Calibri"/>
        <family val="2"/>
        <scheme val="minor"/>
      </rPr>
      <t xml:space="preserve">  pages</t>
    </r>
  </si>
  <si>
    <t xml:space="preserve">        Repairs and Maintenance</t>
  </si>
  <si>
    <t xml:space="preserve">          - Building and other Structures</t>
  </si>
  <si>
    <t xml:space="preserve">          - Machinery and Equipment (Office Equipment)</t>
  </si>
  <si>
    <t>5 05 01 050</t>
  </si>
  <si>
    <t xml:space="preserve">          - Machinery and Equipment (IT Equipment)</t>
  </si>
  <si>
    <t xml:space="preserve">          - Machinery and Equipment (Construction and </t>
  </si>
  <si>
    <t xml:space="preserve">                  Heavy Equipment)</t>
  </si>
  <si>
    <t xml:space="preserve">          - Infrastructure Assets (Other Public</t>
  </si>
  <si>
    <t xml:space="preserve">              Infrastructure)</t>
  </si>
  <si>
    <r>
      <t xml:space="preserve">         - Machinery and Equipment </t>
    </r>
    <r>
      <rPr>
        <b/>
        <sz val="9"/>
        <color theme="1"/>
        <rFont val="Arial Narrow"/>
        <family val="2"/>
      </rPr>
      <t>(4 wheel drive tractor)</t>
    </r>
  </si>
  <si>
    <t xml:space="preserve">         - Transportation Equipment (Motor Vehicles)</t>
  </si>
  <si>
    <t>5 05 01 060</t>
  </si>
  <si>
    <t xml:space="preserve">       Subsidy to other Funds </t>
  </si>
  <si>
    <t xml:space="preserve">             - Operation of Hospitals (MIH)</t>
  </si>
  <si>
    <t>5 02 14 060</t>
  </si>
  <si>
    <t xml:space="preserve">       Fidelity Bond Premiums</t>
  </si>
  <si>
    <t xml:space="preserve">       Donation/Financial Assistance</t>
  </si>
  <si>
    <t xml:space="preserve">      Confidential Expenses</t>
  </si>
  <si>
    <t xml:space="preserve">      Extraordinary and Miscellaneous  Expenses</t>
  </si>
  <si>
    <t xml:space="preserve">      Insurance Expenses</t>
  </si>
  <si>
    <t xml:space="preserve">      Other Maintenance &amp; Operating Expenses</t>
  </si>
  <si>
    <t xml:space="preserve">  Total Maintenance &amp; other Operating Expenses</t>
  </si>
  <si>
    <t xml:space="preserve">  Total Current Operating Expenses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</si>
  <si>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5      </t>
    </r>
    <r>
      <rPr>
        <sz val="11"/>
        <color theme="1"/>
        <rFont val="Calibri"/>
        <family val="2"/>
        <scheme val="minor"/>
      </rPr>
      <t xml:space="preserve"> of   </t>
    </r>
    <r>
      <rPr>
        <u/>
        <sz val="11"/>
        <color theme="1"/>
        <rFont val="Calibri"/>
        <family val="2"/>
        <scheme val="minor"/>
      </rPr>
      <t xml:space="preserve">     6     </t>
    </r>
    <r>
      <rPr>
        <sz val="11"/>
        <color theme="1"/>
        <rFont val="Calibri"/>
        <family val="2"/>
        <scheme val="minor"/>
      </rPr>
      <t xml:space="preserve"> pages</t>
    </r>
  </si>
  <si>
    <t>3. Capital Outlays (CO)</t>
  </si>
  <si>
    <t xml:space="preserve">    Other Structures Outlay</t>
  </si>
  <si>
    <t xml:space="preserve">    Office Equipment Outlay</t>
  </si>
  <si>
    <t xml:space="preserve">    Information and Communication Technology </t>
  </si>
  <si>
    <t xml:space="preserve">             Equipment Outlay</t>
  </si>
  <si>
    <t xml:space="preserve">    Communication Equipment Outlay</t>
  </si>
  <si>
    <r>
      <t xml:space="preserve">    Medical Equipment Outlay ( </t>
    </r>
    <r>
      <rPr>
        <b/>
        <sz val="9"/>
        <color theme="1"/>
        <rFont val="Arial Narrow"/>
        <family val="2"/>
      </rPr>
      <t>Laboratory Equipment MIH</t>
    </r>
    <r>
      <rPr>
        <b/>
        <sz val="10"/>
        <color theme="1"/>
        <rFont val="Arial Narrow"/>
        <family val="2"/>
      </rPr>
      <t>)</t>
    </r>
  </si>
  <si>
    <t xml:space="preserve">    Motor Vehicles Outlay</t>
  </si>
  <si>
    <t xml:space="preserve">    Furniture and Fixtures Outlay</t>
  </si>
  <si>
    <t xml:space="preserve">    Total Capital Outlay</t>
  </si>
  <si>
    <t>4. Special Purpose Appropriations</t>
  </si>
  <si>
    <t xml:space="preserve">    1% Senior Citizen and Defferently Abled Fund</t>
  </si>
  <si>
    <t xml:space="preserve">    1% Municipal Council for the Protection of Children</t>
  </si>
  <si>
    <t xml:space="preserve">    5% Local Disaster Risk Reduction Management Fund</t>
  </si>
  <si>
    <t xml:space="preserve">    5% Gender and Development Fund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</si>
  <si>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6      </t>
    </r>
    <r>
      <rPr>
        <sz val="11"/>
        <color theme="1"/>
        <rFont val="Calibri"/>
        <family val="2"/>
        <scheme val="minor"/>
      </rPr>
      <t xml:space="preserve"> of   </t>
    </r>
    <r>
      <rPr>
        <u/>
        <sz val="11"/>
        <color theme="1"/>
        <rFont val="Calibri"/>
        <family val="2"/>
        <scheme val="minor"/>
      </rPr>
      <t xml:space="preserve">    6     </t>
    </r>
    <r>
      <rPr>
        <sz val="11"/>
        <color theme="1"/>
        <rFont val="Calibri"/>
        <family val="2"/>
        <scheme val="minor"/>
      </rPr>
      <t xml:space="preserve"> pages</t>
    </r>
  </si>
  <si>
    <t xml:space="preserve">    20% Economic Development Fund</t>
  </si>
  <si>
    <t xml:space="preserve">    2% Discretionary Fund</t>
  </si>
  <si>
    <t xml:space="preserve">    Municipal Peace and Order Fund</t>
  </si>
  <si>
    <t xml:space="preserve">    Aid to 33 Barangays @ P5,000.00 each barangay</t>
  </si>
  <si>
    <t xml:space="preserve">    Acquired Immune Deficiency Syndrome (AIDS) Fund</t>
  </si>
  <si>
    <t xml:space="preserve">    Total Special Purpose Appropriations</t>
  </si>
  <si>
    <t xml:space="preserve">    TOTAL APPROPRIATIONS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</si>
  <si>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1     </t>
    </r>
    <r>
      <rPr>
        <sz val="11"/>
        <color theme="1"/>
        <rFont val="Calibri"/>
        <family val="2"/>
        <scheme val="minor"/>
      </rPr>
      <t xml:space="preserve">  of  </t>
    </r>
    <r>
      <rPr>
        <u/>
        <sz val="11"/>
        <color theme="1"/>
        <rFont val="Calibri"/>
        <family val="2"/>
        <scheme val="minor"/>
      </rPr>
      <t xml:space="preserve">    2     </t>
    </r>
    <r>
      <rPr>
        <sz val="11"/>
        <color theme="1"/>
        <rFont val="Calibri"/>
        <family val="2"/>
        <scheme val="minor"/>
      </rPr>
      <t xml:space="preserve">   pages</t>
    </r>
  </si>
  <si>
    <t>ECONOMIC ENTERPRISE  AND PUBLIC UTILITIES</t>
  </si>
  <si>
    <t>OPERATION OF</t>
  </si>
  <si>
    <t>HOSPITAL (MIH)</t>
  </si>
  <si>
    <t>MARKETS</t>
  </si>
  <si>
    <t>WATERWORKS</t>
  </si>
  <si>
    <r>
      <t xml:space="preserve">Page  </t>
    </r>
    <r>
      <rPr>
        <u/>
        <sz val="11"/>
        <color theme="1"/>
        <rFont val="Calibri"/>
        <family val="2"/>
        <scheme val="minor"/>
      </rPr>
      <t xml:space="preserve">    2     </t>
    </r>
    <r>
      <rPr>
        <sz val="11"/>
        <color theme="1"/>
        <rFont val="Calibri"/>
        <family val="2"/>
        <scheme val="minor"/>
      </rPr>
      <t xml:space="preserve">  of  </t>
    </r>
    <r>
      <rPr>
        <u/>
        <sz val="11"/>
        <color theme="1"/>
        <rFont val="Calibri"/>
        <family val="2"/>
        <scheme val="minor"/>
      </rPr>
      <t xml:space="preserve">     2     </t>
    </r>
    <r>
      <rPr>
        <sz val="11"/>
        <color theme="1"/>
        <rFont val="Calibri"/>
        <family val="2"/>
        <scheme val="minor"/>
      </rPr>
      <t xml:space="preserve">  pages</t>
    </r>
  </si>
  <si>
    <t>OTHER ECONOMIC ENTERPRISE  AND PUBLIC UTILITIES</t>
  </si>
  <si>
    <t xml:space="preserve">                  Employees Compensation Insurance  </t>
  </si>
  <si>
    <t xml:space="preserve">                          Premiums</t>
  </si>
  <si>
    <t xml:space="preserve">       Repairs and Maintenance-Motor Vehicle</t>
  </si>
  <si>
    <t xml:space="preserve">      Total Maintenance &amp; other Operating Expenses</t>
  </si>
  <si>
    <t xml:space="preserve">      Total Current Operating Expenditures</t>
  </si>
  <si>
    <t xml:space="preserve">      TOTAL APPROPRIATIONS</t>
  </si>
  <si>
    <t>LBP Form No. 2</t>
  </si>
  <si>
    <t>Annex  D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</si>
  <si>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1    </t>
    </r>
    <r>
      <rPr>
        <b/>
        <sz val="10"/>
        <color theme="1"/>
        <rFont val="Cambria"/>
        <family val="1"/>
        <scheme val="major"/>
      </rPr>
      <t xml:space="preserve"> of </t>
    </r>
    <r>
      <rPr>
        <b/>
        <u/>
        <sz val="10"/>
        <color theme="1"/>
        <rFont val="Cambria"/>
        <family val="1"/>
        <scheme val="major"/>
      </rPr>
      <t xml:space="preserve">    6     </t>
    </r>
    <r>
      <rPr>
        <b/>
        <sz val="10"/>
        <color theme="1"/>
        <rFont val="Cambria"/>
        <family val="1"/>
        <scheme val="major"/>
      </rPr>
      <t xml:space="preserve"> pages</t>
    </r>
  </si>
  <si>
    <t>PROGRAMMED APPROPRIATION AND OBLIGATION BY OBJECT OF EXPENDITURE</t>
  </si>
  <si>
    <r>
      <t xml:space="preserve">LGU:     </t>
    </r>
    <r>
      <rPr>
        <b/>
        <u/>
        <sz val="12"/>
        <color theme="1"/>
        <rFont val="Castellar"/>
        <family val="1"/>
      </rPr>
      <t>MIDSALIP, ZAMBOANGA DEL SUR</t>
    </r>
  </si>
  <si>
    <r>
      <t xml:space="preserve">Office:   </t>
    </r>
    <r>
      <rPr>
        <b/>
        <u/>
        <sz val="12"/>
        <rFont val="Castellar"/>
        <family val="1"/>
      </rPr>
      <t xml:space="preserve">Office of the Municipal Mayor </t>
    </r>
  </si>
  <si>
    <t>Account</t>
  </si>
  <si>
    <t>Current Year (Estimate)</t>
  </si>
  <si>
    <t>Object of Expenditures</t>
  </si>
  <si>
    <t>(Estimate)</t>
  </si>
  <si>
    <t xml:space="preserve">                                    </t>
  </si>
  <si>
    <t xml:space="preserve">                        APPROVED:</t>
  </si>
  <si>
    <t xml:space="preserve">     </t>
  </si>
  <si>
    <t xml:space="preserve">                                LEONIDA M. ALBOR-ANGCAP</t>
  </si>
  <si>
    <t xml:space="preserve">                                         Municipal Mayor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</si>
  <si>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6 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</si>
  <si>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>Office of the Municipal Mayor</t>
    </r>
  </si>
  <si>
    <t xml:space="preserve">       </t>
  </si>
  <si>
    <t xml:space="preserve">                       APPROVED:</t>
  </si>
  <si>
    <t xml:space="preserve">                              LEONIDA M. ALBOR-ANGCAP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</si>
  <si>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3    </t>
    </r>
    <r>
      <rPr>
        <b/>
        <sz val="10"/>
        <color theme="1"/>
        <rFont val="Cambria"/>
        <family val="1"/>
        <scheme val="major"/>
      </rPr>
      <t xml:space="preserve"> of </t>
    </r>
    <r>
      <rPr>
        <b/>
        <u/>
        <sz val="10"/>
        <color theme="1"/>
        <rFont val="Cambria"/>
        <family val="1"/>
        <scheme val="major"/>
      </rPr>
      <t xml:space="preserve">    6    </t>
    </r>
    <r>
      <rPr>
        <b/>
        <sz val="10"/>
        <color theme="1"/>
        <rFont val="Cambria"/>
        <family val="1"/>
        <scheme val="major"/>
      </rPr>
      <t xml:space="preserve"> pages</t>
    </r>
  </si>
  <si>
    <t xml:space="preserve">        Other Professional Services (Honorarium for </t>
  </si>
  <si>
    <t xml:space="preserve">             National Officials &amp; Employees assigned in </t>
  </si>
  <si>
    <t xml:space="preserve">             the LGU)</t>
  </si>
  <si>
    <t xml:space="preserve">                   APPROVED:</t>
  </si>
  <si>
    <t xml:space="preserve">                          LEONIDA M. ALBOR-ANGCAP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</si>
  <si>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4 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6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</si>
  <si>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Municipal Mayor </t>
    </r>
  </si>
  <si>
    <t xml:space="preserve">          - Transportation Equipment (Motor Vehicles)</t>
  </si>
  <si>
    <t xml:space="preserve">            - RTC Branch 30, Aurora, ZDS</t>
  </si>
  <si>
    <t xml:space="preserve">            - Prosecutor, Aurora, ZDS</t>
  </si>
  <si>
    <t xml:space="preserve">            - Aid to POPCOM</t>
  </si>
  <si>
    <t xml:space="preserve">            - Aid to Phil. Tuberculosis Society (PTS)</t>
  </si>
  <si>
    <t xml:space="preserve">            - Financial Assistance (Casual/Contractual/JO)</t>
  </si>
  <si>
    <t xml:space="preserve">            - Financial Assistance to (Women Ass., BERT, </t>
  </si>
  <si>
    <t xml:space="preserve">                    Brgy Tanod, Brgy Workes, etc.)</t>
  </si>
  <si>
    <t xml:space="preserve">            - Financial Assistance to Zambo. Del Sur </t>
  </si>
  <si>
    <t xml:space="preserve">                 Medical Center</t>
  </si>
  <si>
    <t xml:space="preserve">                  APPROVED: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</si>
  <si>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5 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 6     </t>
    </r>
    <r>
      <rPr>
        <b/>
        <sz val="10"/>
        <color theme="1"/>
        <rFont val="Cambria"/>
        <family val="1"/>
        <scheme val="major"/>
      </rPr>
      <t xml:space="preserve"> pages</t>
    </r>
  </si>
  <si>
    <t xml:space="preserve">            - Other Donations</t>
  </si>
  <si>
    <t xml:space="preserve">           - Visiting Physician, Nurses, Midwife, etc. (MIH)</t>
  </si>
  <si>
    <t xml:space="preserve">           - Job Order/Contractual Employees (MIH)</t>
  </si>
  <si>
    <t xml:space="preserve">           - Cultural and Athletic</t>
  </si>
  <si>
    <t xml:space="preserve">           - Sports Development</t>
  </si>
  <si>
    <t xml:space="preserve">           - Boyscout</t>
  </si>
  <si>
    <t xml:space="preserve">           - Araw ng Midsalip Celebration </t>
  </si>
  <si>
    <t xml:space="preserve">           - Araw ng Zamboanga del Sur Celebration </t>
  </si>
  <si>
    <t xml:space="preserve">           - Paskohan</t>
  </si>
  <si>
    <t xml:space="preserve">           - Pantawid Pamilya Pilipino Program (4ps)</t>
  </si>
  <si>
    <t xml:space="preserve">           - Special Program for the Employment of </t>
  </si>
  <si>
    <t xml:space="preserve">              Students (SPES)</t>
  </si>
  <si>
    <t xml:space="preserve">           - CSO Monitoring, Evaluation &amp; Other related</t>
  </si>
  <si>
    <t xml:space="preserve">                   Activities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</si>
  <si>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6    </t>
    </r>
    <r>
      <rPr>
        <b/>
        <sz val="10"/>
        <color theme="1"/>
        <rFont val="Cambria"/>
        <family val="1"/>
        <scheme val="major"/>
      </rPr>
      <t xml:space="preserve"> of </t>
    </r>
    <r>
      <rPr>
        <b/>
        <u/>
        <sz val="10"/>
        <color theme="1"/>
        <rFont val="Cambria"/>
        <family val="1"/>
        <scheme val="major"/>
      </rPr>
      <t xml:space="preserve">    6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</si>
  <si>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    - AUSAID</t>
  </si>
  <si>
    <t xml:space="preserve">           - Anti-Drug Campaign</t>
  </si>
  <si>
    <t xml:space="preserve">           - Masa Masid</t>
  </si>
  <si>
    <t xml:space="preserve">           - Medical Assistance for indigent patients</t>
  </si>
  <si>
    <t xml:space="preserve">           - Peoples Law Enforcement Board (PLEB)</t>
  </si>
  <si>
    <t xml:space="preserve">           - Culture and Arts</t>
  </si>
  <si>
    <t xml:space="preserve">           - Disaster Response &amp; Recovery Operations</t>
  </si>
  <si>
    <t xml:space="preserve">  TOTAL APPROPRIATIONS</t>
  </si>
  <si>
    <t xml:space="preserve">       Local Budget Officer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</si>
  <si>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1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1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</si>
  <si>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 xml:space="preserve">SPECIAL PURPOSE APPROPRIATIONS </t>
    </r>
  </si>
  <si>
    <t>1% Senior Citizen and Defferently Abled Fund</t>
  </si>
  <si>
    <t>1% Municipal Council for the Protection of Children</t>
  </si>
  <si>
    <t>2% Discretionary Fund</t>
  </si>
  <si>
    <t>5% Local Disaster Risk Reduction Management Fund</t>
  </si>
  <si>
    <t>5% Gender and Development Fund</t>
  </si>
  <si>
    <t>20% Economic Development Fund</t>
  </si>
  <si>
    <t>Municipal Peace and Order Fund</t>
  </si>
  <si>
    <t>Aid to 33 Barangays @ P5,000.00 each barangay</t>
  </si>
  <si>
    <t>Acquired Immune Deficiency Syndrome (AIDS) Fund</t>
  </si>
  <si>
    <t xml:space="preserve">    TOTAL SPECIAL PURPOSE APPROPRIATIONS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</si>
  <si>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1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</si>
  <si>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SANGGUNIANG BAYAN  (Legislative Services) </t>
    </r>
  </si>
  <si>
    <t xml:space="preserve">         ELMER MERCADERO SORONIO</t>
  </si>
  <si>
    <t xml:space="preserve">                         Department Head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</si>
  <si>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</si>
  <si>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>Office of the SANGGUNIANG BAYAN  (Legislative Services)</t>
    </r>
  </si>
  <si>
    <t xml:space="preserve">     Janitorial Services</t>
  </si>
  <si>
    <t xml:space="preserve">          ELMER MERCADERO SORONIO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</si>
  <si>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 3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</si>
  <si>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Other General Services</t>
  </si>
  <si>
    <t>5 02 12 992</t>
  </si>
  <si>
    <t xml:space="preserve">                        Department Head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</si>
  <si>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1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</si>
  <si>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SECRETARY TO THE  SANGGUNIANG BAYAN  </t>
    </r>
  </si>
  <si>
    <t xml:space="preserve">         EDEN CATAMCO-ADLAON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</si>
  <si>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</si>
  <si>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SECRETARY TO THE SANGGUNIANG BAYAN  </t>
    </r>
  </si>
  <si>
    <r>
      <t xml:space="preserve">Office:  </t>
    </r>
    <r>
      <rPr>
        <b/>
        <u/>
        <sz val="12"/>
        <color theme="1"/>
        <rFont val="Castellar"/>
        <family val="1"/>
      </rPr>
      <t xml:space="preserve">  OFFICE OF THE MUNICIPAL PLANNING AND DEVELOPMENT COORDINATOR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</si>
  <si>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</si>
  <si>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</si>
  <si>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Repairs and Maintenance-</t>
  </si>
  <si>
    <t xml:space="preserve">          Machinery and Equipment (IT Equipment)</t>
  </si>
  <si>
    <t xml:space="preserve">               -LPTRT Plan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</si>
  <si>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CIVIL REGISTRAR</t>
    </r>
  </si>
  <si>
    <t xml:space="preserve">P </t>
  </si>
  <si>
    <t xml:space="preserve">                  JOSIE J. ARTANA</t>
  </si>
  <si>
    <t xml:space="preserve">     OIC, Municipal Civil Registrar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</si>
  <si>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CIVIL REGISTRAR </t>
    </r>
  </si>
  <si>
    <t xml:space="preserve">      Total Current Operating Expenses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</si>
  <si>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1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 3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</si>
  <si>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</t>
    </r>
    <r>
      <rPr>
        <b/>
        <u/>
        <sz val="12"/>
        <color theme="1"/>
        <rFont val="Castellar"/>
        <family val="1"/>
      </rPr>
      <t>OFFICE OF THE MUNICIPAL BUDGET OFFICER</t>
    </r>
  </si>
  <si>
    <t xml:space="preserve">        RAMONITA G. BENDICION</t>
  </si>
  <si>
    <r>
      <t xml:space="preserve">Office:   </t>
    </r>
    <r>
      <rPr>
        <b/>
        <u/>
        <sz val="12"/>
        <color theme="1"/>
        <rFont val="Castellar"/>
        <family val="1"/>
      </rPr>
      <t xml:space="preserve">OFFICE OF THE MUNICIPAL BUDGET OFFICER </t>
    </r>
  </si>
  <si>
    <t xml:space="preserve">      Membership Dues &amp; Contribution to Organizations</t>
  </si>
  <si>
    <t>5 02 99 060</t>
  </si>
  <si>
    <t xml:space="preserve">      Repair and Maintenance -</t>
  </si>
  <si>
    <t xml:space="preserve">            - Machinery and Equipment (IT Equipment)</t>
  </si>
  <si>
    <t xml:space="preserve">       RAMONITA G. BENDICION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</si>
  <si>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3   </t>
    </r>
    <r>
      <rPr>
        <b/>
        <sz val="10"/>
        <color theme="1"/>
        <rFont val="Cambria"/>
        <family val="1"/>
        <scheme val="major"/>
      </rPr>
      <t xml:space="preserve">  pages</t>
    </r>
  </si>
  <si>
    <t xml:space="preserve">          - Buildings and Other Structures</t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</si>
  <si>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MUNICIPAL ACCCOUNTANT </t>
    </r>
  </si>
  <si>
    <t xml:space="preserve">                  Employees Compensation Insurance  Prems.</t>
  </si>
  <si>
    <t xml:space="preserve">           OIC, Municipal Accountant</t>
  </si>
  <si>
    <r>
      <t xml:space="preserve">Office:    </t>
    </r>
    <r>
      <rPr>
        <b/>
        <u/>
        <sz val="12"/>
        <color theme="1"/>
        <rFont val="Castellar"/>
        <family val="1"/>
      </rPr>
      <t>OFFICE OF THE MUNICIPAL ACCCOUNTANT</t>
    </r>
  </si>
  <si>
    <t xml:space="preserve">                  Monetization of Accumulated Leave Credits</t>
  </si>
  <si>
    <t xml:space="preserve">       Fuel. Oil and Lubricants Expenses</t>
  </si>
  <si>
    <t xml:space="preserve">            - Transportation Equipment (motor vehicle)</t>
  </si>
  <si>
    <t xml:space="preserve">    Information and Com. Technology &amp; Eqptmnt. Outlay</t>
  </si>
  <si>
    <t xml:space="preserve">     Motor Vehicles Outlay</t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</si>
  <si>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MUNICIPAL TREASURER </t>
    </r>
  </si>
  <si>
    <t xml:space="preserve">                  Honoraria (DO @ P2,000.00/mo.)</t>
  </si>
  <si>
    <t xml:space="preserve">           ELVISA B. DONCILLO, MPA</t>
  </si>
  <si>
    <t xml:space="preserve">          ELVISA B. DONCILLO,MPA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</si>
  <si>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3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3 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</si>
  <si>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 </t>
    </r>
    <r>
      <rPr>
        <b/>
        <u/>
        <sz val="12"/>
        <color theme="1"/>
        <rFont val="Castellar"/>
        <family val="1"/>
      </rPr>
      <t>OFFICE OF THE MUNICIPAL TREASURER</t>
    </r>
  </si>
  <si>
    <t xml:space="preserve">            - Machinery and Equipment (Office  Equipment)</t>
  </si>
  <si>
    <t xml:space="preserve">       Advertising Expenses</t>
  </si>
  <si>
    <t xml:space="preserve">       Printing and Publication Expeses</t>
  </si>
  <si>
    <t>5 02 99 028</t>
  </si>
  <si>
    <t xml:space="preserve">    Office  Equipment  Outlay</t>
  </si>
  <si>
    <r>
      <t xml:space="preserve">Office:   </t>
    </r>
    <r>
      <rPr>
        <b/>
        <u/>
        <sz val="12"/>
        <color theme="1"/>
        <rFont val="Castellar"/>
        <family val="1"/>
      </rPr>
      <t xml:space="preserve">OFFICE OF THE MUNICIPAL  ASSESSOR </t>
    </r>
  </si>
  <si>
    <t xml:space="preserve">       ROMMEL G. BENDICION, AE, REA, REB</t>
  </si>
  <si>
    <t xml:space="preserve">                          Department Head</t>
  </si>
  <si>
    <r>
      <t xml:space="preserve">Office:   </t>
    </r>
    <r>
      <rPr>
        <b/>
        <u/>
        <sz val="12"/>
        <color theme="1"/>
        <rFont val="Castellar"/>
        <family val="1"/>
      </rPr>
      <t>OFFICE OF THE MUNICIPAL  ASSESSOR</t>
    </r>
  </si>
  <si>
    <t xml:space="preserve">      Membership Dues  &amp; Contribution to Organization</t>
  </si>
  <si>
    <t xml:space="preserve">            - Machinery and Equipment (Office Equipment)</t>
  </si>
  <si>
    <t xml:space="preserve">            - General Revision (GRA)</t>
  </si>
  <si>
    <t xml:space="preserve">       ROMMEL G. BENDICION, AE, REA,REB</t>
  </si>
  <si>
    <r>
      <t xml:space="preserve">Office:    </t>
    </r>
    <r>
      <rPr>
        <b/>
        <u/>
        <sz val="12"/>
        <color theme="1"/>
        <rFont val="Castellar"/>
        <family val="1"/>
      </rPr>
      <t xml:space="preserve">OFFICE OF THE MUNICIPAL JUDGE </t>
    </r>
  </si>
  <si>
    <t xml:space="preserve">       Other Professional Services (Honorarium)</t>
  </si>
  <si>
    <t xml:space="preserve">        Annex D</t>
  </si>
  <si>
    <r>
      <t xml:space="preserve">Office:  </t>
    </r>
    <r>
      <rPr>
        <b/>
        <u/>
        <sz val="12"/>
        <color theme="1"/>
        <rFont val="Castellar"/>
        <family val="1"/>
      </rPr>
      <t xml:space="preserve">OFFICE OF THE MUNICIPAL HEALTH OFFICER </t>
    </r>
  </si>
  <si>
    <t xml:space="preserve">       FHREDERICK B. SARABIA, DDM</t>
  </si>
  <si>
    <t xml:space="preserve">           OIC, Municipal Health Officer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</si>
  <si>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  3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</si>
  <si>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 </t>
    </r>
    <r>
      <rPr>
        <b/>
        <u/>
        <sz val="12"/>
        <color theme="1"/>
        <rFont val="Castellar"/>
        <family val="1"/>
      </rPr>
      <t xml:space="preserve">OFFICE OF THE MUNICIPAL HEALTH OFFICER </t>
    </r>
  </si>
  <si>
    <t xml:space="preserve">      Repairs and Maintenance -</t>
  </si>
  <si>
    <t xml:space="preserve">            - Buildings &amp; other Structures</t>
  </si>
  <si>
    <t xml:space="preserve">            - Transportation Equipment (Motor Vehicle)</t>
  </si>
  <si>
    <t xml:space="preserve">            -TB DOTS Facility Operating Expenses</t>
  </si>
  <si>
    <t xml:space="preserve">            -Health Programs Implementation</t>
  </si>
  <si>
    <t xml:space="preserve">                a. Blood Donation program</t>
  </si>
  <si>
    <t xml:space="preserve">                b. Dental Health Program</t>
  </si>
  <si>
    <t xml:space="preserve">                c. Sanitation Program</t>
  </si>
  <si>
    <t xml:space="preserve">                d. MNCHN and Family Planning Program</t>
  </si>
  <si>
    <t xml:space="preserve">                e. Nutrition Program (Nutrition Month Celebration)</t>
  </si>
  <si>
    <t xml:space="preserve">                f. Non-Communicable Disease Program</t>
  </si>
  <si>
    <t xml:space="preserve">          Equipment Outlay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</si>
  <si>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MUNICIPAL  SOCIAL WELFARE &amp; DEVELOPMENT Office </t>
    </r>
  </si>
  <si>
    <t xml:space="preserve">                  DINAH M. ANDALE</t>
  </si>
  <si>
    <t xml:space="preserve"> OIC, Mun. Social Welfare Dev't. Officer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</si>
  <si>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MUNICIPAL  SOCIAL WELFARE &amp; DEVELOPMENT Office</t>
    </r>
  </si>
  <si>
    <t xml:space="preserve">      Fidelity Bond Premiums</t>
  </si>
  <si>
    <t xml:space="preserve">            - Day Care Celebration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</si>
  <si>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AGRICULTURIST</t>
    </r>
  </si>
  <si>
    <t xml:space="preserve">          MADELANE ESTER S. LAGARE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</si>
  <si>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AGRICULTURIST </t>
    </r>
  </si>
  <si>
    <t xml:space="preserve">                  Honoraria</t>
  </si>
  <si>
    <r>
      <t xml:space="preserve">            - Machinery and Equipment </t>
    </r>
    <r>
      <rPr>
        <b/>
        <sz val="9"/>
        <color theme="1"/>
        <rFont val="Arial Narrow"/>
        <family val="2"/>
      </rPr>
      <t>(4 wheel drive tractor)</t>
    </r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</si>
  <si>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ENGINEER/Building official</t>
    </r>
  </si>
  <si>
    <t xml:space="preserve">         SEGUNDO S. ARANDID, JR., C.E.</t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</si>
  <si>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3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</si>
  <si>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ENGINEER/BUILDING OFFICIAL</t>
    </r>
  </si>
  <si>
    <r>
      <t xml:space="preserve">       Fuel, Oil and Lubricants Expenses- </t>
    </r>
    <r>
      <rPr>
        <b/>
        <sz val="9"/>
        <color theme="1"/>
        <rFont val="Arial Narrow"/>
        <family val="2"/>
      </rPr>
      <t>(Motor Vehicles)</t>
    </r>
  </si>
  <si>
    <t xml:space="preserve">       Fuel, Oil and Lubricants Expenses- (Generator Set)</t>
  </si>
  <si>
    <t xml:space="preserve">       Postage and Courier Services</t>
  </si>
  <si>
    <t xml:space="preserve">       Telephone Expenses - Mobile</t>
  </si>
  <si>
    <t xml:space="preserve">       Internet Subscription Expenses</t>
  </si>
  <si>
    <t xml:space="preserve">       Advertising Expenses (BAC Publication)</t>
  </si>
  <si>
    <t xml:space="preserve">          SEGUNDO S. ARANDID, JR. C.E.</t>
  </si>
  <si>
    <t xml:space="preserve">       Repairs and Maintenance -</t>
  </si>
  <si>
    <t xml:space="preserve">            - Road Networks (Improv't. of Brgy. Roads)</t>
  </si>
  <si>
    <t xml:space="preserve">            - Building and other Structures</t>
  </si>
  <si>
    <t xml:space="preserve">            - Machinery and Equipment (Const. &amp; Heavy</t>
  </si>
  <si>
    <t xml:space="preserve">                   Equipment)</t>
  </si>
  <si>
    <t xml:space="preserve">            - Infrastructure Assets (Other Public</t>
  </si>
  <si>
    <t xml:space="preserve">       Insurance Expenses</t>
  </si>
  <si>
    <t xml:space="preserve">       Other Maintenance &amp; Operating Expenses</t>
  </si>
  <si>
    <r>
      <t xml:space="preserve">Office:  </t>
    </r>
    <r>
      <rPr>
        <b/>
        <u/>
        <sz val="12"/>
        <color theme="1"/>
        <rFont val="Castellar"/>
        <family val="1"/>
      </rPr>
      <t xml:space="preserve"> OFFICE OF THE MUNICIPAL GOVERNMENT OPERATIONS OFFICER</t>
    </r>
  </si>
  <si>
    <t xml:space="preserve">             Total Personal Services</t>
  </si>
  <si>
    <t xml:space="preserve">          GADELYN C. PALONGPALONG</t>
  </si>
  <si>
    <t xml:space="preserve">    Furnitures and Fixtures Outlay</t>
  </si>
  <si>
    <t xml:space="preserve">     Total Capital Outlay</t>
  </si>
  <si>
    <r>
      <t xml:space="preserve">Office:  </t>
    </r>
    <r>
      <rPr>
        <b/>
        <u/>
        <sz val="11"/>
        <color theme="1"/>
        <rFont val="Castellar"/>
        <family val="1"/>
      </rPr>
      <t xml:space="preserve"> OFFICE OF THE MUNICIPAL MAYOR (OPERATION OF HOSPITAL-MIH)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</si>
  <si>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 2 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2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</si>
  <si>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</t>
    </r>
    <r>
      <rPr>
        <b/>
        <u/>
        <sz val="11"/>
        <color theme="1"/>
        <rFont val="Castellar"/>
        <family val="1"/>
      </rPr>
      <t xml:space="preserve"> OFFICE OF THE MUNICIPAL MAYOR (OPERATION OF HOSPITAL-MIH) 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</si>
  <si>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1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2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</si>
  <si>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</t>
    </r>
    <r>
      <rPr>
        <b/>
        <u/>
        <sz val="11"/>
        <color theme="1"/>
        <rFont val="Castellar"/>
        <family val="1"/>
      </rPr>
      <t xml:space="preserve"> OFFICE OF THE MUNICIPAL MAYOR (OPERATIONS OF WATERWORKS) </t>
    </r>
  </si>
  <si>
    <r>
      <t xml:space="preserve">Page  </t>
    </r>
    <r>
      <rPr>
        <b/>
        <u/>
        <sz val="10"/>
        <color theme="1"/>
        <rFont val="Cambria"/>
        <family val="1"/>
        <scheme val="major"/>
      </rPr>
      <t xml:space="preserve">  2  </t>
    </r>
    <r>
      <rPr>
        <b/>
        <sz val="10"/>
        <color theme="1"/>
        <rFont val="Cambria"/>
        <family val="1"/>
        <scheme val="major"/>
      </rPr>
      <t xml:space="preserve"> of  </t>
    </r>
    <r>
      <rPr>
        <b/>
        <u/>
        <sz val="10"/>
        <color theme="1"/>
        <rFont val="Cambria"/>
        <family val="1"/>
        <scheme val="major"/>
      </rPr>
      <t xml:space="preserve">  2   </t>
    </r>
    <r>
      <rPr>
        <b/>
        <sz val="10"/>
        <color theme="1"/>
        <rFont val="Cambria"/>
        <family val="1"/>
        <scheme val="major"/>
      </rPr>
      <t xml:space="preserve">  pages</t>
    </r>
  </si>
  <si>
    <r>
      <t xml:space="preserve">Office:  </t>
    </r>
    <r>
      <rPr>
        <b/>
        <u/>
        <sz val="11"/>
        <color theme="1"/>
        <rFont val="Castellar"/>
        <family val="1"/>
      </rPr>
      <t xml:space="preserve"> OFFICE OF THE MUNICIPAL MAYOR (OPERATIONS OF MARKETS) </t>
    </r>
  </si>
  <si>
    <r>
      <t xml:space="preserve">Office:  </t>
    </r>
    <r>
      <rPr>
        <b/>
        <u/>
        <sz val="11"/>
        <color theme="1"/>
        <rFont val="Castellar"/>
        <family val="1"/>
      </rPr>
      <t xml:space="preserve"> OFFICE OF THE MUNICIPAL MAYOR (OPERATION OF MARKETS) - 8811</t>
    </r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</si>
</sst>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8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mbria"/>
      <family val="1"/>
      <scheme val="major"/>
    </font>
    <font>
      <sz val="10"/>
      <color theme="1"/>
      <name val="Arial Narrow"/>
      <family val="2"/>
    </font>
    <font>
      <b/>
      <u/>
      <sz val="10"/>
      <color theme="1"/>
      <name val="Cambria"/>
      <family val="1"/>
      <scheme val="major"/>
    </font>
    <font>
      <b/>
      <sz val="12"/>
      <color theme="3"/>
      <name val="American Classic"/>
      <family val="1"/>
    </font>
    <font>
      <b/>
      <u/>
      <sz val="12"/>
      <color theme="3"/>
      <name val="American Classic"/>
      <family val="1"/>
    </font>
    <font>
      <b/>
      <sz val="12"/>
      <color theme="1"/>
      <name val="Bookplate"/>
      <family val="2"/>
    </font>
    <font>
      <b/>
      <sz val="11"/>
      <color theme="1"/>
      <name val="Cambria"/>
      <family val="1"/>
      <scheme val="major"/>
    </font>
    <font>
      <b/>
      <sz val="11"/>
      <color theme="1"/>
      <name val="Arial Narrow"/>
      <family val="2"/>
    </font>
    <font>
      <b/>
      <sz val="11"/>
      <color theme="3"/>
      <name val="Cambria"/>
      <family val="1"/>
      <scheme val="major"/>
    </font>
    <font>
      <b/>
      <sz val="10"/>
      <color theme="1"/>
      <name val="Arial Narrow"/>
      <family val="2"/>
    </font>
    <font>
      <b/>
      <sz val="10"/>
      <color theme="3"/>
      <name val="Arial Narrow"/>
      <family val="2"/>
    </font>
    <font>
      <b/>
      <sz val="9"/>
      <color theme="1"/>
      <name val="Arial Narrow"/>
      <family val="2"/>
    </font>
    <font>
      <b/>
      <i/>
      <sz val="11"/>
      <color theme="3"/>
      <name val="Cambria"/>
      <family val="1"/>
      <scheme val="major"/>
    </font>
    <font>
      <sz val="11"/>
      <color theme="3"/>
      <name val="Calibri"/>
      <family val="2"/>
      <scheme val="minor"/>
    </font>
    <font>
      <b/>
      <sz val="10"/>
      <color theme="3"/>
      <name val="Cambria"/>
      <family val="1"/>
      <scheme val="major"/>
    </font>
    <font>
      <b/>
      <i/>
      <sz val="10"/>
      <color theme="1"/>
      <name val="Arial Narrow"/>
      <family val="2"/>
    </font>
    <font>
      <b/>
      <i/>
      <sz val="10"/>
      <color theme="1"/>
      <name val="Calibri"/>
      <family val="2"/>
      <scheme val="minor"/>
    </font>
    <font>
      <b/>
      <i/>
      <sz val="11"/>
      <color theme="1"/>
      <name val="Cambria"/>
      <family val="1"/>
      <scheme val="major"/>
    </font>
    <font>
      <b/>
      <i/>
      <sz val="10"/>
      <color theme="1"/>
      <name val="Cambria"/>
      <family val="1"/>
      <scheme val="major"/>
    </font>
    <font>
      <b/>
      <u/>
      <sz val="12"/>
      <color theme="1"/>
      <name val="Bookplate"/>
      <family val="2"/>
    </font>
    <font>
      <b/>
      <sz val="12"/>
      <color theme="1"/>
      <name val="Cambria"/>
      <family val="1"/>
      <scheme val="major"/>
    </font>
    <font>
      <b/>
      <sz val="10"/>
      <name val="Arial Narrow"/>
      <family val="2"/>
    </font>
    <font>
      <b/>
      <u/>
      <sz val="10"/>
      <color theme="1"/>
      <name val="Arial Narrow"/>
      <family val="2"/>
    </font>
    <font>
      <b/>
      <u/>
      <sz val="11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b/>
      <sz val="14"/>
      <color theme="1"/>
      <name val="American Classic"/>
      <family val="1"/>
    </font>
    <font>
      <b/>
      <sz val="12"/>
      <color theme="1"/>
      <name val="American Classic"/>
      <family val="1"/>
    </font>
    <font>
      <b/>
      <u/>
      <sz val="12"/>
      <color theme="1"/>
      <name val="American Classic"/>
      <family val="1"/>
    </font>
    <font>
      <b/>
      <u/>
      <sz val="11"/>
      <color theme="1"/>
      <name val="American Classic"/>
      <family val="1"/>
    </font>
    <font>
      <sz val="12"/>
      <color theme="1"/>
      <name val="Cambria"/>
      <family val="1"/>
      <scheme val="major"/>
    </font>
    <font>
      <b/>
      <u/>
      <sz val="12"/>
      <color theme="1"/>
      <name val="Cambria"/>
      <family val="1"/>
      <scheme val="major"/>
    </font>
    <font>
      <sz val="11"/>
      <color theme="1"/>
      <name val="Arial Narrow"/>
      <family val="2"/>
    </font>
    <font>
      <b/>
      <i/>
      <sz val="11"/>
      <color theme="1"/>
      <name val="Arial Narrow"/>
      <family val="2"/>
    </font>
    <font>
      <sz val="11"/>
      <color theme="1"/>
      <name val="Cambria"/>
      <family val="1"/>
      <scheme val="maj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Bookplate"/>
      <family val="2"/>
    </font>
    <font>
      <b/>
      <i/>
      <sz val="11"/>
      <color theme="1"/>
      <name val="Calibri"/>
      <family val="2"/>
    </font>
    <font>
      <b/>
      <sz val="11"/>
      <color theme="1"/>
      <name val="American Classic"/>
      <family val="1"/>
    </font>
    <font>
      <i/>
      <sz val="11"/>
      <color theme="1"/>
      <name val="Cambria"/>
      <family val="1"/>
      <scheme val="major"/>
    </font>
    <font>
      <b/>
      <sz val="14"/>
      <color theme="3" tint="-0.249977111117893"/>
      <name val="Bookplate"/>
      <family val="2"/>
    </font>
    <font>
      <b/>
      <sz val="11"/>
      <color theme="3"/>
      <name val="Bookplate"/>
      <family val="2"/>
    </font>
    <font>
      <b/>
      <u/>
      <sz val="12"/>
      <name val="Cambria"/>
      <family val="1"/>
      <scheme val="major"/>
    </font>
    <font>
      <b/>
      <u/>
      <sz val="11"/>
      <color theme="3"/>
      <name val="Bookplate"/>
      <family val="2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u/>
      <sz val="12"/>
      <color theme="3" tint="-0.499984740745262"/>
      <name val="Baskerville Old Face"/>
      <family val="1"/>
    </font>
    <font>
      <b/>
      <u/>
      <sz val="13"/>
      <color theme="3" tint="-0.249977111117893"/>
      <name val="Cambria"/>
      <family val="1"/>
      <scheme val="major"/>
    </font>
    <font>
      <b/>
      <sz val="11"/>
      <color theme="1"/>
      <name val="Baskerville Old Face"/>
      <family val="1"/>
    </font>
    <font>
      <b/>
      <u/>
      <sz val="11"/>
      <color theme="1"/>
      <name val="Baskerville Old Face"/>
      <family val="1"/>
    </font>
    <font>
      <b/>
      <sz val="10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6"/>
      <color theme="7" tint="-0.249977111117893"/>
      <name val="Bookman Old Style"/>
      <family val="1"/>
    </font>
    <font>
      <b/>
      <sz val="16"/>
      <color theme="1"/>
      <name val="Bookman Old Style"/>
      <family val="1"/>
    </font>
    <font>
      <b/>
      <u/>
      <sz val="12"/>
      <color rgb="FF002060"/>
      <name val="Bookplate"/>
      <family val="2"/>
    </font>
    <font>
      <b/>
      <sz val="12"/>
      <color theme="1"/>
      <name val="Arial Narrow"/>
      <family val="2"/>
    </font>
    <font>
      <b/>
      <sz val="12"/>
      <color rgb="FF002060"/>
      <name val="Book Antiqua"/>
      <family val="1"/>
    </font>
    <font>
      <b/>
      <sz val="12"/>
      <color theme="4" tint="-0.499984740745262"/>
      <name val="Book Antiqua"/>
      <family val="1"/>
    </font>
    <font>
      <b/>
      <u/>
      <sz val="12"/>
      <color theme="4" tint="-0.499984740745262"/>
      <name val="Book Antiqua"/>
      <family val="1"/>
    </font>
    <font>
      <b/>
      <sz val="12"/>
      <color rgb="FF002060"/>
      <name val="Cambria"/>
      <family val="1"/>
      <scheme val="major"/>
    </font>
    <font>
      <b/>
      <sz val="12"/>
      <color theme="4" tint="-0.499984740745262"/>
      <name val="Cambria"/>
      <family val="1"/>
      <scheme val="major"/>
    </font>
    <font>
      <b/>
      <sz val="14"/>
      <color theme="1"/>
      <name val="Cambria"/>
      <family val="1"/>
      <scheme val="major"/>
    </font>
    <font>
      <u/>
      <sz val="11"/>
      <color theme="1"/>
      <name val="Calibri"/>
      <family val="2"/>
      <scheme val="minor"/>
    </font>
    <font>
      <b/>
      <sz val="14"/>
      <color theme="4" tint="-0.499984740745262"/>
      <name val="Book Antiqua"/>
      <family val="1"/>
    </font>
    <font>
      <b/>
      <u/>
      <sz val="14"/>
      <color theme="4" tint="-0.499984740745262"/>
      <name val="Book Antiqua"/>
      <family val="1"/>
    </font>
    <font>
      <sz val="14"/>
      <color theme="1"/>
      <name val="Calibri"/>
      <family val="2"/>
      <scheme val="minor"/>
    </font>
    <font>
      <b/>
      <sz val="12"/>
      <color theme="8" tint="-0.499984740745262"/>
      <name val="Cambria"/>
      <family val="1"/>
      <scheme val="major"/>
    </font>
    <font>
      <b/>
      <sz val="11"/>
      <color theme="4" tint="-0.499984740745262"/>
      <name val="Arial Narrow"/>
      <family val="2"/>
    </font>
    <font>
      <b/>
      <sz val="8"/>
      <color theme="1"/>
      <name val="Arial Narrow"/>
      <family val="2"/>
    </font>
    <font>
      <b/>
      <sz val="11"/>
      <color theme="8" tint="-0.499984740745262"/>
      <name val="Cambria"/>
      <family val="1"/>
      <scheme val="major"/>
    </font>
    <font>
      <b/>
      <sz val="10"/>
      <color theme="4" tint="-0.499984740745262"/>
      <name val="Arial Narrow"/>
      <family val="2"/>
    </font>
    <font>
      <b/>
      <sz val="12"/>
      <color theme="1"/>
      <name val="CarnivaleDisplayCapsSSi"/>
    </font>
    <font>
      <b/>
      <sz val="12"/>
      <color theme="1"/>
      <name val="Castellar"/>
      <family val="1"/>
    </font>
    <font>
      <b/>
      <u/>
      <sz val="12"/>
      <color theme="1"/>
      <name val="Castellar"/>
      <family val="1"/>
    </font>
    <font>
      <b/>
      <sz val="12"/>
      <name val="Castellar"/>
      <family val="1"/>
    </font>
    <font>
      <b/>
      <u/>
      <sz val="12"/>
      <name val="Castellar"/>
      <family val="1"/>
    </font>
    <font>
      <sz val="11"/>
      <color theme="3"/>
      <name val="Arial Narrow"/>
      <family val="2"/>
    </font>
    <font>
      <b/>
      <sz val="9"/>
      <color theme="1"/>
      <name val="Cambria"/>
      <family val="1"/>
      <scheme val="major"/>
    </font>
    <font>
      <sz val="10"/>
      <color theme="1"/>
      <name val="Calibri"/>
      <family val="2"/>
      <scheme val="minor"/>
    </font>
    <font>
      <b/>
      <sz val="11"/>
      <color theme="1"/>
      <name val="Castellar"/>
      <family val="1"/>
    </font>
    <font>
      <b/>
      <u/>
      <sz val="11"/>
      <color theme="1"/>
      <name val="Castellar"/>
      <family val="1"/>
    </font>
  </fonts>
  <fills count="17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01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Border="1" applyAlignment="1">
      <alignment horizontal="center"/>
    </xf>
    <xf numFmtId="0" fontId="0" fillId="0" borderId="0" xfId="0" applyBorder="1"/>
    <xf numFmtId="0" fontId="9" fillId="2" borderId="1" xfId="0" applyFont="1" applyFill="1" applyBorder="1"/>
    <xf numFmtId="0" fontId="9" fillId="2" borderId="1" xfId="0" applyFont="1" applyFill="1" applyBorder="1" applyAlignment="1">
      <alignment horizontal="center"/>
    </xf>
    <xf numFmtId="43" fontId="9" fillId="2" borderId="2" xfId="1" applyFont="1" applyFill="1" applyBorder="1" applyAlignment="1">
      <alignment horizontal="center"/>
    </xf>
    <xf numFmtId="43" fontId="9" fillId="2" borderId="3" xfId="1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9" fillId="2" borderId="5" xfId="0" applyFont="1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2" xfId="0" applyFont="1" applyFill="1" applyBorder="1"/>
    <xf numFmtId="0" fontId="9" fillId="2" borderId="3" xfId="0" applyFont="1" applyFill="1" applyBorder="1"/>
    <xf numFmtId="0" fontId="9" fillId="2" borderId="7" xfId="0" applyFont="1" applyFill="1" applyBorder="1" applyAlignment="1">
      <alignment horizontal="center"/>
    </xf>
    <xf numFmtId="43" fontId="9" fillId="2" borderId="8" xfId="1" applyFont="1" applyFill="1" applyBorder="1" applyAlignment="1">
      <alignment horizontal="center"/>
    </xf>
    <xf numFmtId="43" fontId="9" fillId="2" borderId="9" xfId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9" fillId="2" borderId="0" xfId="0" applyFont="1" applyFill="1" applyBorder="1"/>
    <xf numFmtId="0" fontId="9" fillId="2" borderId="9" xfId="0" applyFont="1" applyFill="1" applyBorder="1"/>
    <xf numFmtId="0" fontId="9" fillId="2" borderId="8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9" fillId="2" borderId="7" xfId="0" applyFont="1" applyFill="1" applyBorder="1"/>
    <xf numFmtId="0" fontId="9" fillId="2" borderId="8" xfId="0" applyFont="1" applyFill="1" applyBorder="1"/>
    <xf numFmtId="43" fontId="9" fillId="2" borderId="9" xfId="1" applyFont="1" applyFill="1" applyBorder="1" applyAlignment="1">
      <alignment horizontal="center"/>
    </xf>
    <xf numFmtId="0" fontId="9" fillId="2" borderId="0" xfId="0" applyFont="1" applyFill="1" applyBorder="1" applyAlignment="1">
      <alignment horizontal="center"/>
    </xf>
    <xf numFmtId="0" fontId="9" fillId="2" borderId="10" xfId="0" applyFont="1" applyFill="1" applyBorder="1" applyAlignment="1">
      <alignment horizontal="center"/>
    </xf>
    <xf numFmtId="164" fontId="9" fillId="2" borderId="11" xfId="1" applyNumberFormat="1" applyFont="1" applyFill="1" applyBorder="1" applyAlignment="1">
      <alignment horizontal="center"/>
    </xf>
    <xf numFmtId="164" fontId="9" fillId="2" borderId="12" xfId="1" applyNumberFormat="1" applyFont="1" applyFill="1" applyBorder="1" applyAlignment="1">
      <alignment horizontal="center"/>
    </xf>
    <xf numFmtId="0" fontId="9" fillId="2" borderId="11" xfId="0" applyFont="1" applyFill="1" applyBorder="1" applyAlignment="1">
      <alignment horizontal="center"/>
    </xf>
    <xf numFmtId="0" fontId="9" fillId="2" borderId="12" xfId="0" applyFont="1" applyFill="1" applyBorder="1" applyAlignment="1">
      <alignment horizontal="center"/>
    </xf>
    <xf numFmtId="0" fontId="9" fillId="2" borderId="13" xfId="0" applyFont="1" applyFill="1" applyBorder="1" applyAlignment="1">
      <alignment horizontal="center"/>
    </xf>
    <xf numFmtId="164" fontId="9" fillId="2" borderId="11" xfId="1" applyNumberFormat="1" applyFont="1" applyFill="1" applyBorder="1" applyAlignment="1"/>
    <xf numFmtId="164" fontId="9" fillId="2" borderId="12" xfId="1" applyNumberFormat="1" applyFont="1" applyFill="1" applyBorder="1" applyAlignment="1"/>
    <xf numFmtId="0" fontId="11" fillId="0" borderId="7" xfId="0" applyFont="1" applyBorder="1"/>
    <xf numFmtId="0" fontId="12" fillId="0" borderId="7" xfId="0" applyFont="1" applyBorder="1" applyAlignment="1">
      <alignment horizontal="center"/>
    </xf>
    <xf numFmtId="0" fontId="12" fillId="0" borderId="7" xfId="0" applyFont="1" applyBorder="1"/>
    <xf numFmtId="0" fontId="12" fillId="0" borderId="8" xfId="0" applyFont="1" applyBorder="1"/>
    <xf numFmtId="43" fontId="12" fillId="0" borderId="9" xfId="1" applyFont="1" applyBorder="1"/>
    <xf numFmtId="0" fontId="12" fillId="0" borderId="0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7" xfId="0" applyFont="1" applyBorder="1"/>
    <xf numFmtId="43" fontId="0" fillId="0" borderId="0" xfId="1" applyFont="1"/>
    <xf numFmtId="43" fontId="0" fillId="0" borderId="0" xfId="0" applyNumberFormat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43" fontId="12" fillId="0" borderId="12" xfId="1" applyFont="1" applyBorder="1"/>
    <xf numFmtId="0" fontId="12" fillId="0" borderId="13" xfId="0" applyFont="1" applyBorder="1" applyAlignment="1">
      <alignment horizontal="center"/>
    </xf>
    <xf numFmtId="0" fontId="12" fillId="0" borderId="0" xfId="0" applyFont="1" applyBorder="1"/>
    <xf numFmtId="43" fontId="12" fillId="0" borderId="0" xfId="1" applyFont="1" applyBorder="1"/>
    <xf numFmtId="0" fontId="15" fillId="0" borderId="0" xfId="0" applyFont="1" applyBorder="1"/>
    <xf numFmtId="0" fontId="13" fillId="0" borderId="0" xfId="0" applyFont="1" applyBorder="1"/>
    <xf numFmtId="0" fontId="16" fillId="0" borderId="0" xfId="0" applyFont="1"/>
    <xf numFmtId="0" fontId="17" fillId="0" borderId="0" xfId="0" applyFont="1" applyBorder="1"/>
    <xf numFmtId="0" fontId="11" fillId="0" borderId="0" xfId="0" applyFont="1" applyBorder="1"/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0" borderId="9" xfId="0" applyFont="1" applyBorder="1" applyAlignment="1">
      <alignment horizontal="center"/>
    </xf>
    <xf numFmtId="43" fontId="12" fillId="0" borderId="3" xfId="1" applyFont="1" applyBorder="1"/>
    <xf numFmtId="0" fontId="12" fillId="0" borderId="0" xfId="0" applyFont="1"/>
    <xf numFmtId="0" fontId="9" fillId="2" borderId="3" xfId="0" applyFont="1" applyFill="1" applyBorder="1" applyAlignment="1">
      <alignment horizontal="center"/>
    </xf>
    <xf numFmtId="0" fontId="9" fillId="2" borderId="9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15" fillId="3" borderId="15" xfId="0" applyFont="1" applyFill="1" applyBorder="1"/>
    <xf numFmtId="0" fontId="18" fillId="3" borderId="15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43" fontId="18" fillId="3" borderId="6" xfId="1" applyFont="1" applyFill="1" applyBorder="1"/>
    <xf numFmtId="0" fontId="12" fillId="0" borderId="2" xfId="0" applyFont="1" applyBorder="1" applyAlignment="1">
      <alignment horizontal="center"/>
    </xf>
    <xf numFmtId="0" fontId="15" fillId="2" borderId="15" xfId="0" applyFont="1" applyFill="1" applyBorder="1"/>
    <xf numFmtId="0" fontId="19" fillId="2" borderId="15" xfId="0" applyFont="1" applyFill="1" applyBorder="1" applyAlignment="1">
      <alignment horizontal="center"/>
    </xf>
    <xf numFmtId="0" fontId="19" fillId="2" borderId="15" xfId="0" applyFont="1" applyFill="1" applyBorder="1"/>
    <xf numFmtId="0" fontId="18" fillId="2" borderId="4" xfId="0" applyFont="1" applyFill="1" applyBorder="1"/>
    <xf numFmtId="43" fontId="18" fillId="2" borderId="6" xfId="0" applyNumberFormat="1" applyFont="1" applyFill="1" applyBorder="1"/>
    <xf numFmtId="0" fontId="9" fillId="0" borderId="7" xfId="0" applyFont="1" applyBorder="1"/>
    <xf numFmtId="0" fontId="12" fillId="0" borderId="9" xfId="0" applyFont="1" applyBorder="1"/>
    <xf numFmtId="43" fontId="12" fillId="0" borderId="9" xfId="0" applyNumberFormat="1" applyFont="1" applyBorder="1"/>
    <xf numFmtId="0" fontId="12" fillId="0" borderId="11" xfId="0" applyFont="1" applyBorder="1"/>
    <xf numFmtId="0" fontId="12" fillId="0" borderId="13" xfId="0" applyFont="1" applyBorder="1"/>
    <xf numFmtId="0" fontId="9" fillId="2" borderId="12" xfId="0" applyFont="1" applyFill="1" applyBorder="1" applyAlignment="1">
      <alignment horizontal="center"/>
    </xf>
    <xf numFmtId="0" fontId="20" fillId="3" borderId="15" xfId="0" applyFont="1" applyFill="1" applyBorder="1"/>
    <xf numFmtId="0" fontId="18" fillId="3" borderId="15" xfId="0" applyFont="1" applyFill="1" applyBorder="1"/>
    <xf numFmtId="0" fontId="18" fillId="3" borderId="5" xfId="0" applyFont="1" applyFill="1" applyBorder="1"/>
    <xf numFmtId="0" fontId="9" fillId="0" borderId="0" xfId="0" applyFont="1" applyBorder="1"/>
    <xf numFmtId="0" fontId="12" fillId="0" borderId="12" xfId="0" applyFont="1" applyBorder="1" applyAlignment="1">
      <alignment horizontal="center"/>
    </xf>
    <xf numFmtId="0" fontId="18" fillId="3" borderId="4" xfId="0" applyFont="1" applyFill="1" applyBorder="1"/>
    <xf numFmtId="0" fontId="9" fillId="2" borderId="14" xfId="0" applyFont="1" applyFill="1" applyBorder="1"/>
    <xf numFmtId="0" fontId="3" fillId="0" borderId="7" xfId="0" applyFont="1" applyBorder="1"/>
    <xf numFmtId="43" fontId="9" fillId="2" borderId="14" xfId="1" applyFont="1" applyFill="1" applyBorder="1" applyAlignment="1">
      <alignment horizontal="center"/>
    </xf>
    <xf numFmtId="43" fontId="0" fillId="4" borderId="0" xfId="0" applyNumberFormat="1" applyFont="1" applyFill="1" applyBorder="1"/>
    <xf numFmtId="0" fontId="21" fillId="3" borderId="15" xfId="0" applyFont="1" applyFill="1" applyBorder="1"/>
    <xf numFmtId="0" fontId="9" fillId="5" borderId="15" xfId="0" applyFont="1" applyFill="1" applyBorder="1"/>
    <xf numFmtId="0" fontId="10" fillId="5" borderId="15" xfId="0" applyFont="1" applyFill="1" applyBorder="1"/>
    <xf numFmtId="0" fontId="12" fillId="5" borderId="4" xfId="0" applyFont="1" applyFill="1" applyBorder="1"/>
    <xf numFmtId="43" fontId="12" fillId="5" borderId="6" xfId="1" applyFont="1" applyFill="1" applyBorder="1"/>
    <xf numFmtId="0" fontId="20" fillId="2" borderId="16" xfId="0" applyFont="1" applyFill="1" applyBorder="1"/>
    <xf numFmtId="0" fontId="18" fillId="2" borderId="16" xfId="0" applyFont="1" applyFill="1" applyBorder="1"/>
    <xf numFmtId="0" fontId="18" fillId="2" borderId="17" xfId="0" applyFont="1" applyFill="1" applyBorder="1"/>
    <xf numFmtId="43" fontId="18" fillId="2" borderId="18" xfId="1" applyFont="1" applyFill="1" applyBorder="1"/>
    <xf numFmtId="0" fontId="8" fillId="0" borderId="13" xfId="0" applyFont="1" applyBorder="1" applyAlignment="1">
      <alignment horizontal="center"/>
    </xf>
    <xf numFmtId="0" fontId="12" fillId="3" borderId="15" xfId="0" applyFont="1" applyFill="1" applyBorder="1"/>
    <xf numFmtId="0" fontId="12" fillId="3" borderId="15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43" fontId="12" fillId="3" borderId="6" xfId="1" applyFont="1" applyFill="1" applyBorder="1"/>
    <xf numFmtId="0" fontId="12" fillId="3" borderId="5" xfId="0" applyFont="1" applyFill="1" applyBorder="1" applyAlignment="1">
      <alignment horizontal="center"/>
    </xf>
    <xf numFmtId="43" fontId="18" fillId="2" borderId="6" xfId="1" applyFont="1" applyFill="1" applyBorder="1"/>
    <xf numFmtId="0" fontId="18" fillId="2" borderId="4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4" fillId="0" borderId="0" xfId="0" applyFont="1" applyBorder="1"/>
    <xf numFmtId="0" fontId="4" fillId="0" borderId="0" xfId="0" applyFont="1" applyBorder="1" applyAlignment="1">
      <alignment horizontal="center"/>
    </xf>
    <xf numFmtId="43" fontId="4" fillId="0" borderId="0" xfId="1" applyFont="1" applyBorder="1"/>
    <xf numFmtId="0" fontId="18" fillId="3" borderId="5" xfId="0" applyFont="1" applyFill="1" applyBorder="1" applyAlignment="1">
      <alignment horizontal="center"/>
    </xf>
    <xf numFmtId="0" fontId="4" fillId="0" borderId="13" xfId="0" applyFont="1" applyBorder="1"/>
    <xf numFmtId="0" fontId="4" fillId="0" borderId="13" xfId="0" applyFont="1" applyBorder="1" applyAlignment="1">
      <alignment horizontal="center"/>
    </xf>
    <xf numFmtId="43" fontId="4" fillId="0" borderId="13" xfId="1" applyFont="1" applyBorder="1"/>
    <xf numFmtId="0" fontId="9" fillId="0" borderId="1" xfId="0" applyFont="1" applyBorder="1"/>
    <xf numFmtId="0" fontId="12" fillId="5" borderId="5" xfId="0" applyFont="1" applyFill="1" applyBorder="1"/>
    <xf numFmtId="0" fontId="12" fillId="5" borderId="5" xfId="0" applyFont="1" applyFill="1" applyBorder="1" applyAlignment="1">
      <alignment horizontal="center"/>
    </xf>
    <xf numFmtId="0" fontId="18" fillId="2" borderId="19" xfId="0" applyFont="1" applyFill="1" applyBorder="1"/>
    <xf numFmtId="43" fontId="18" fillId="2" borderId="20" xfId="1" applyFont="1" applyFill="1" applyBorder="1"/>
    <xf numFmtId="0" fontId="18" fillId="2" borderId="19" xfId="0" applyFont="1" applyFill="1" applyBorder="1" applyAlignment="1">
      <alignment horizontal="center"/>
    </xf>
    <xf numFmtId="0" fontId="0" fillId="0" borderId="7" xfId="0" applyBorder="1"/>
    <xf numFmtId="0" fontId="0" fillId="0" borderId="9" xfId="0" applyBorder="1"/>
    <xf numFmtId="43" fontId="0" fillId="0" borderId="9" xfId="0" applyNumberFormat="1" applyBorder="1"/>
    <xf numFmtId="0" fontId="0" fillId="0" borderId="10" xfId="0" applyBorder="1"/>
    <xf numFmtId="0" fontId="0" fillId="0" borderId="13" xfId="0" applyBorder="1"/>
    <xf numFmtId="0" fontId="0" fillId="0" borderId="12" xfId="0" applyBorder="1"/>
    <xf numFmtId="43" fontId="12" fillId="2" borderId="20" xfId="1" applyFont="1" applyFill="1" applyBorder="1"/>
    <xf numFmtId="0" fontId="12" fillId="2" borderId="19" xfId="0" applyFont="1" applyFill="1" applyBorder="1" applyAlignment="1">
      <alignment horizontal="center"/>
    </xf>
    <xf numFmtId="0" fontId="22" fillId="0" borderId="0" xfId="0" applyFont="1" applyBorder="1" applyAlignment="1">
      <alignment horizontal="center"/>
    </xf>
    <xf numFmtId="43" fontId="12" fillId="5" borderId="9" xfId="1" applyFont="1" applyFill="1" applyBorder="1"/>
    <xf numFmtId="0" fontId="12" fillId="5" borderId="0" xfId="0" applyFont="1" applyFill="1" applyBorder="1" applyAlignment="1">
      <alignment horizontal="center"/>
    </xf>
    <xf numFmtId="0" fontId="20" fillId="6" borderId="16" xfId="0" applyFont="1" applyFill="1" applyBorder="1"/>
    <xf numFmtId="0" fontId="18" fillId="6" borderId="16" xfId="0" applyFont="1" applyFill="1" applyBorder="1"/>
    <xf numFmtId="0" fontId="18" fillId="6" borderId="21" xfId="0" applyFont="1" applyFill="1" applyBorder="1"/>
    <xf numFmtId="43" fontId="18" fillId="6" borderId="18" xfId="1" applyFont="1" applyFill="1" applyBorder="1"/>
    <xf numFmtId="0" fontId="18" fillId="6" borderId="21" xfId="0" applyFont="1" applyFill="1" applyBorder="1" applyAlignment="1">
      <alignment horizontal="center"/>
    </xf>
    <xf numFmtId="43" fontId="13" fillId="0" borderId="0" xfId="0" applyNumberFormat="1" applyFont="1" applyBorder="1"/>
    <xf numFmtId="0" fontId="23" fillId="0" borderId="0" xfId="0" applyFont="1" applyAlignment="1">
      <alignment horizontal="center"/>
    </xf>
    <xf numFmtId="0" fontId="23" fillId="0" borderId="0" xfId="0" applyFont="1" applyBorder="1" applyAlignment="1">
      <alignment horizontal="center"/>
    </xf>
    <xf numFmtId="0" fontId="2" fillId="0" borderId="13" xfId="0" applyFont="1" applyBorder="1"/>
    <xf numFmtId="0" fontId="2" fillId="7" borderId="1" xfId="0" applyFont="1" applyFill="1" applyBorder="1" applyAlignment="1">
      <alignment horizontal="center"/>
    </xf>
    <xf numFmtId="0" fontId="2" fillId="7" borderId="2" xfId="0" applyFont="1" applyFill="1" applyBorder="1" applyAlignment="1">
      <alignment horizontal="center"/>
    </xf>
    <xf numFmtId="0" fontId="2" fillId="7" borderId="3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" fillId="7" borderId="6" xfId="0" applyFont="1" applyFill="1" applyBorder="1" applyAlignment="1">
      <alignment horizontal="center"/>
    </xf>
    <xf numFmtId="0" fontId="2" fillId="7" borderId="7" xfId="0" applyFont="1" applyFill="1" applyBorder="1" applyAlignment="1">
      <alignment horizontal="center"/>
    </xf>
    <xf numFmtId="0" fontId="0" fillId="7" borderId="8" xfId="0" applyFill="1" applyBorder="1"/>
    <xf numFmtId="0" fontId="2" fillId="7" borderId="9" xfId="0" applyFont="1" applyFill="1" applyBorder="1" applyAlignment="1">
      <alignment horizontal="center"/>
    </xf>
    <xf numFmtId="0" fontId="2" fillId="7" borderId="14" xfId="0" applyFont="1" applyFill="1" applyBorder="1" applyAlignment="1">
      <alignment horizontal="center"/>
    </xf>
    <xf numFmtId="0" fontId="2" fillId="7" borderId="8" xfId="0" applyFont="1" applyFill="1" applyBorder="1" applyAlignment="1">
      <alignment horizontal="center"/>
    </xf>
    <xf numFmtId="0" fontId="2" fillId="7" borderId="9" xfId="0" applyFont="1" applyFill="1" applyBorder="1" applyAlignment="1">
      <alignment horizontal="center"/>
    </xf>
    <xf numFmtId="0" fontId="2" fillId="7" borderId="10" xfId="0" applyFont="1" applyFill="1" applyBorder="1" applyAlignment="1">
      <alignment horizontal="center"/>
    </xf>
    <xf numFmtId="0" fontId="2" fillId="7" borderId="11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8" xfId="0" applyBorder="1"/>
    <xf numFmtId="43" fontId="0" fillId="0" borderId="3" xfId="1" applyFont="1" applyBorder="1"/>
    <xf numFmtId="43" fontId="0" fillId="0" borderId="9" xfId="1" applyFont="1" applyBorder="1"/>
    <xf numFmtId="0" fontId="2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24" fillId="8" borderId="15" xfId="0" applyFont="1" applyFill="1" applyBorder="1" applyAlignment="1">
      <alignment horizontal="center"/>
    </xf>
    <xf numFmtId="0" fontId="24" fillId="8" borderId="6" xfId="0" applyFont="1" applyFill="1" applyBorder="1"/>
    <xf numFmtId="0" fontId="24" fillId="8" borderId="15" xfId="0" applyFont="1" applyFill="1" applyBorder="1"/>
    <xf numFmtId="0" fontId="12" fillId="8" borderId="4" xfId="0" applyFont="1" applyFill="1" applyBorder="1"/>
    <xf numFmtId="43" fontId="12" fillId="8" borderId="6" xfId="1" applyFont="1" applyFill="1" applyBorder="1"/>
    <xf numFmtId="0" fontId="12" fillId="8" borderId="5" xfId="0" applyFont="1" applyFill="1" applyBorder="1"/>
    <xf numFmtId="0" fontId="12" fillId="7" borderId="15" xfId="0" applyFont="1" applyFill="1" applyBorder="1" applyAlignment="1">
      <alignment horizontal="center"/>
    </xf>
    <xf numFmtId="0" fontId="12" fillId="7" borderId="15" xfId="0" applyFont="1" applyFill="1" applyBorder="1"/>
    <xf numFmtId="0" fontId="12" fillId="7" borderId="4" xfId="0" applyFont="1" applyFill="1" applyBorder="1"/>
    <xf numFmtId="43" fontId="12" fillId="7" borderId="6" xfId="1" applyFont="1" applyFill="1" applyBorder="1"/>
    <xf numFmtId="0" fontId="12" fillId="7" borderId="5" xfId="0" applyFont="1" applyFill="1" applyBorder="1"/>
    <xf numFmtId="0" fontId="2" fillId="0" borderId="0" xfId="0" applyFont="1"/>
    <xf numFmtId="0" fontId="2" fillId="7" borderId="3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12" xfId="0" applyFont="1" applyFill="1" applyBorder="1" applyAlignment="1">
      <alignment horizontal="center"/>
    </xf>
    <xf numFmtId="0" fontId="12" fillId="0" borderId="7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12" fillId="8" borderId="15" xfId="0" applyFont="1" applyFill="1" applyBorder="1"/>
    <xf numFmtId="0" fontId="12" fillId="7" borderId="16" xfId="0" applyFont="1" applyFill="1" applyBorder="1"/>
    <xf numFmtId="0" fontId="12" fillId="7" borderId="21" xfId="0" applyFont="1" applyFill="1" applyBorder="1"/>
    <xf numFmtId="43" fontId="12" fillId="7" borderId="18" xfId="1" applyFont="1" applyFill="1" applyBorder="1"/>
    <xf numFmtId="0" fontId="12" fillId="7" borderId="17" xfId="0" applyFont="1" applyFill="1" applyBorder="1"/>
    <xf numFmtId="0" fontId="12" fillId="7" borderId="6" xfId="0" applyFont="1" applyFill="1" applyBorder="1"/>
    <xf numFmtId="0" fontId="2" fillId="7" borderId="4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8" xfId="0" applyBorder="1" applyAlignment="1">
      <alignment horizontal="center"/>
    </xf>
    <xf numFmtId="43" fontId="0" fillId="0" borderId="9" xfId="1" applyFont="1" applyBorder="1" applyAlignment="1">
      <alignment horizontal="center"/>
    </xf>
    <xf numFmtId="0" fontId="0" fillId="0" borderId="8" xfId="0" applyBorder="1" applyAlignment="1"/>
    <xf numFmtId="43" fontId="0" fillId="0" borderId="9" xfId="1" applyFont="1" applyBorder="1" applyAlignment="1"/>
    <xf numFmtId="0" fontId="0" fillId="0" borderId="0" xfId="0" applyBorder="1" applyAlignment="1">
      <alignment horizontal="center"/>
    </xf>
    <xf numFmtId="0" fontId="12" fillId="0" borderId="7" xfId="0" applyFont="1" applyBorder="1" applyAlignment="1"/>
    <xf numFmtId="43" fontId="12" fillId="0" borderId="0" xfId="1" applyFont="1" applyFill="1" applyBorder="1"/>
    <xf numFmtId="0" fontId="12" fillId="0" borderId="8" xfId="0" applyFont="1" applyBorder="1" applyAlignment="1">
      <alignment horizontal="left"/>
    </xf>
    <xf numFmtId="0" fontId="14" fillId="0" borderId="7" xfId="0" applyFont="1" applyBorder="1" applyAlignment="1">
      <alignment horizontal="center"/>
    </xf>
    <xf numFmtId="0" fontId="9" fillId="0" borderId="0" xfId="0" applyFont="1"/>
    <xf numFmtId="0" fontId="12" fillId="7" borderId="12" xfId="0" applyFont="1" applyFill="1" applyBorder="1"/>
    <xf numFmtId="0" fontId="12" fillId="7" borderId="13" xfId="0" applyFont="1" applyFill="1" applyBorder="1"/>
    <xf numFmtId="43" fontId="12" fillId="7" borderId="12" xfId="1" applyFont="1" applyFill="1" applyBorder="1"/>
    <xf numFmtId="0" fontId="0" fillId="9" borderId="17" xfId="0" applyFill="1" applyBorder="1"/>
    <xf numFmtId="0" fontId="0" fillId="9" borderId="18" xfId="0" applyFill="1" applyBorder="1"/>
    <xf numFmtId="0" fontId="9" fillId="9" borderId="18" xfId="0" applyFont="1" applyFill="1" applyBorder="1"/>
    <xf numFmtId="0" fontId="9" fillId="9" borderId="21" xfId="0" applyFont="1" applyFill="1" applyBorder="1"/>
    <xf numFmtId="43" fontId="3" fillId="9" borderId="18" xfId="0" applyNumberFormat="1" applyFont="1" applyFill="1" applyBorder="1"/>
    <xf numFmtId="0" fontId="3" fillId="9" borderId="21" xfId="0" applyFont="1" applyFill="1" applyBorder="1"/>
    <xf numFmtId="43" fontId="12" fillId="9" borderId="18" xfId="0" applyNumberFormat="1" applyFont="1" applyFill="1" applyBorder="1"/>
    <xf numFmtId="0" fontId="12" fillId="9" borderId="21" xfId="0" applyFont="1" applyFill="1" applyBorder="1"/>
    <xf numFmtId="0" fontId="9" fillId="0" borderId="13" xfId="0" applyFont="1" applyBorder="1"/>
    <xf numFmtId="0" fontId="12" fillId="9" borderId="4" xfId="0" applyFont="1" applyFill="1" applyBorder="1"/>
    <xf numFmtId="0" fontId="12" fillId="9" borderId="6" xfId="0" applyFont="1" applyFill="1" applyBorder="1"/>
    <xf numFmtId="0" fontId="12" fillId="9" borderId="5" xfId="0" applyFont="1" applyFill="1" applyBorder="1"/>
    <xf numFmtId="43" fontId="12" fillId="9" borderId="6" xfId="1" applyFont="1" applyFill="1" applyBorder="1"/>
    <xf numFmtId="0" fontId="9" fillId="0" borderId="0" xfId="0" applyFont="1" applyAlignment="1">
      <alignment horizontal="center"/>
    </xf>
    <xf numFmtId="0" fontId="12" fillId="9" borderId="4" xfId="0" applyFont="1" applyFill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3" xfId="0" applyFont="1" applyBorder="1"/>
    <xf numFmtId="0" fontId="12" fillId="0" borderId="14" xfId="0" applyFont="1" applyBorder="1"/>
    <xf numFmtId="0" fontId="12" fillId="8" borderId="6" xfId="0" applyFont="1" applyFill="1" applyBorder="1"/>
    <xf numFmtId="0" fontId="0" fillId="9" borderId="15" xfId="0" applyFill="1" applyBorder="1"/>
    <xf numFmtId="0" fontId="0" fillId="9" borderId="5" xfId="0" applyFill="1" applyBorder="1"/>
    <xf numFmtId="0" fontId="0" fillId="9" borderId="6" xfId="0" applyFill="1" applyBorder="1"/>
    <xf numFmtId="0" fontId="12" fillId="8" borderId="1" xfId="0" applyFont="1" applyFill="1" applyBorder="1"/>
    <xf numFmtId="0" fontId="12" fillId="7" borderId="18" xfId="0" applyFont="1" applyFill="1" applyBorder="1"/>
    <xf numFmtId="0" fontId="0" fillId="9" borderId="10" xfId="0" applyFill="1" applyBorder="1"/>
    <xf numFmtId="0" fontId="0" fillId="9" borderId="13" xfId="0" applyFill="1" applyBorder="1"/>
    <xf numFmtId="0" fontId="0" fillId="9" borderId="12" xfId="0" applyFill="1" applyBorder="1"/>
    <xf numFmtId="0" fontId="25" fillId="0" borderId="1" xfId="0" applyFont="1" applyBorder="1" applyAlignment="1">
      <alignment horizontal="center"/>
    </xf>
    <xf numFmtId="0" fontId="9" fillId="0" borderId="9" xfId="0" applyFont="1" applyBorder="1"/>
    <xf numFmtId="0" fontId="9" fillId="9" borderId="15" xfId="0" applyFont="1" applyFill="1" applyBorder="1"/>
    <xf numFmtId="0" fontId="9" fillId="9" borderId="5" xfId="0" applyFont="1" applyFill="1" applyBorder="1"/>
    <xf numFmtId="0" fontId="9" fillId="9" borderId="6" xfId="0" applyFont="1" applyFill="1" applyBorder="1"/>
    <xf numFmtId="0" fontId="12" fillId="0" borderId="1" xfId="0" applyFont="1" applyBorder="1" applyAlignment="1">
      <alignment horizontal="left"/>
    </xf>
    <xf numFmtId="0" fontId="2" fillId="7" borderId="8" xfId="0" applyFont="1" applyFill="1" applyBorder="1" applyAlignment="1">
      <alignment horizontal="center"/>
    </xf>
    <xf numFmtId="0" fontId="2" fillId="7" borderId="0" xfId="0" applyFont="1" applyFill="1" applyBorder="1" applyAlignment="1">
      <alignment horizontal="center"/>
    </xf>
    <xf numFmtId="0" fontId="2" fillId="7" borderId="13" xfId="0" applyFont="1" applyFill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25" fillId="0" borderId="7" xfId="0" applyFont="1" applyBorder="1" applyAlignment="1">
      <alignment horizontal="center"/>
    </xf>
    <xf numFmtId="43" fontId="4" fillId="0" borderId="8" xfId="1" applyFont="1" applyBorder="1"/>
    <xf numFmtId="43" fontId="4" fillId="0" borderId="9" xfId="1" applyFont="1" applyBorder="1"/>
    <xf numFmtId="43" fontId="12" fillId="0" borderId="8" xfId="1" applyFont="1" applyBorder="1"/>
    <xf numFmtId="0" fontId="25" fillId="0" borderId="7" xfId="0" applyFont="1" applyBorder="1"/>
    <xf numFmtId="43" fontId="12" fillId="7" borderId="18" xfId="0" applyNumberFormat="1" applyFont="1" applyFill="1" applyBorder="1"/>
    <xf numFmtId="0" fontId="12" fillId="0" borderId="12" xfId="0" applyFont="1" applyBorder="1"/>
    <xf numFmtId="0" fontId="26" fillId="0" borderId="0" xfId="0" applyFont="1" applyBorder="1"/>
    <xf numFmtId="0" fontId="0" fillId="0" borderId="0" xfId="0" applyFont="1" applyBorder="1"/>
    <xf numFmtId="0" fontId="2" fillId="7" borderId="11" xfId="0" applyFont="1" applyFill="1" applyBorder="1" applyAlignment="1"/>
    <xf numFmtId="0" fontId="2" fillId="7" borderId="12" xfId="0" applyFont="1" applyFill="1" applyBorder="1" applyAlignment="1"/>
    <xf numFmtId="0" fontId="26" fillId="0" borderId="7" xfId="0" applyFont="1" applyBorder="1" applyAlignment="1">
      <alignment horizontal="center"/>
    </xf>
    <xf numFmtId="0" fontId="0" fillId="7" borderId="15" xfId="0" applyFill="1" applyBorder="1"/>
    <xf numFmtId="0" fontId="9" fillId="7" borderId="15" xfId="0" applyFont="1" applyFill="1" applyBorder="1"/>
    <xf numFmtId="0" fontId="27" fillId="0" borderId="0" xfId="0" applyFont="1"/>
    <xf numFmtId="0" fontId="28" fillId="10" borderId="4" xfId="0" applyFont="1" applyFill="1" applyBorder="1" applyAlignment="1">
      <alignment horizontal="center"/>
    </xf>
    <xf numFmtId="0" fontId="28" fillId="10" borderId="5" xfId="0" applyFont="1" applyFill="1" applyBorder="1" applyAlignment="1">
      <alignment horizontal="center"/>
    </xf>
    <xf numFmtId="0" fontId="28" fillId="10" borderId="6" xfId="0" applyFont="1" applyFill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29" fillId="0" borderId="8" xfId="0" applyFont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9" xfId="0" applyFont="1" applyBorder="1" applyAlignment="1">
      <alignment horizontal="center"/>
    </xf>
    <xf numFmtId="0" fontId="31" fillId="0" borderId="11" xfId="0" applyFont="1" applyBorder="1"/>
    <xf numFmtId="0" fontId="23" fillId="10" borderId="2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23" fillId="10" borderId="2" xfId="0" applyFont="1" applyFill="1" applyBorder="1"/>
    <xf numFmtId="0" fontId="23" fillId="10" borderId="1" xfId="0" applyFont="1" applyFill="1" applyBorder="1"/>
    <xf numFmtId="0" fontId="23" fillId="10" borderId="5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center"/>
    </xf>
    <xf numFmtId="0" fontId="23" fillId="10" borderId="4" xfId="0" applyFont="1" applyFill="1" applyBorder="1" applyAlignment="1">
      <alignment horizontal="center"/>
    </xf>
    <xf numFmtId="0" fontId="23" fillId="10" borderId="11" xfId="0" applyFont="1" applyFill="1" applyBorder="1" applyAlignment="1">
      <alignment horizontal="center"/>
    </xf>
    <xf numFmtId="0" fontId="23" fillId="10" borderId="12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7" xfId="0" applyFont="1" applyFill="1" applyBorder="1" applyAlignment="1">
      <alignment horizontal="center"/>
    </xf>
    <xf numFmtId="0" fontId="23" fillId="10" borderId="8" xfId="0" applyFont="1" applyFill="1" applyBorder="1" applyAlignment="1">
      <alignment horizontal="center"/>
    </xf>
    <xf numFmtId="0" fontId="23" fillId="10" borderId="9" xfId="0" applyFont="1" applyFill="1" applyBorder="1" applyAlignment="1">
      <alignment horizontal="center"/>
    </xf>
    <xf numFmtId="0" fontId="23" fillId="10" borderId="4" xfId="0" applyFont="1" applyFill="1" applyBorder="1" applyAlignment="1">
      <alignment horizontal="center"/>
    </xf>
    <xf numFmtId="0" fontId="23" fillId="10" borderId="6" xfId="0" applyFont="1" applyFill="1" applyBorder="1" applyAlignment="1">
      <alignment horizontal="center"/>
    </xf>
    <xf numFmtId="0" fontId="32" fillId="10" borderId="0" xfId="0" applyFont="1" applyFill="1" applyBorder="1"/>
    <xf numFmtId="0" fontId="32" fillId="10" borderId="7" xfId="0" applyFont="1" applyFill="1" applyBorder="1"/>
    <xf numFmtId="0" fontId="23" fillId="10" borderId="1" xfId="0" applyFont="1" applyFill="1" applyBorder="1" applyAlignment="1">
      <alignment horizontal="center"/>
    </xf>
    <xf numFmtId="43" fontId="23" fillId="10" borderId="14" xfId="1" applyFont="1" applyFill="1" applyBorder="1" applyAlignment="1">
      <alignment horizontal="center"/>
    </xf>
    <xf numFmtId="43" fontId="23" fillId="10" borderId="3" xfId="1" applyFont="1" applyFill="1" applyBorder="1" applyAlignment="1">
      <alignment horizontal="center"/>
    </xf>
    <xf numFmtId="0" fontId="23" fillId="10" borderId="14" xfId="0" applyFont="1" applyFill="1" applyBorder="1" applyAlignment="1">
      <alignment horizontal="center"/>
    </xf>
    <xf numFmtId="0" fontId="2" fillId="10" borderId="8" xfId="0" applyFont="1" applyFill="1" applyBorder="1" applyAlignment="1">
      <alignment horizontal="center"/>
    </xf>
    <xf numFmtId="0" fontId="2" fillId="10" borderId="9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10" xfId="0" applyFont="1" applyFill="1" applyBorder="1" applyAlignment="1">
      <alignment horizontal="center"/>
    </xf>
    <xf numFmtId="0" fontId="9" fillId="10" borderId="13" xfId="0" applyFont="1" applyFill="1" applyBorder="1" applyAlignment="1">
      <alignment horizontal="center"/>
    </xf>
    <xf numFmtId="0" fontId="9" fillId="10" borderId="12" xfId="0" applyFont="1" applyFill="1" applyBorder="1" applyAlignment="1">
      <alignment horizontal="center"/>
    </xf>
    <xf numFmtId="0" fontId="9" fillId="10" borderId="11" xfId="0" applyFont="1" applyFill="1" applyBorder="1" applyAlignment="1">
      <alignment horizontal="center"/>
    </xf>
    <xf numFmtId="0" fontId="9" fillId="0" borderId="8" xfId="0" applyFont="1" applyBorder="1"/>
    <xf numFmtId="0" fontId="23" fillId="0" borderId="1" xfId="0" applyFont="1" applyBorder="1"/>
    <xf numFmtId="0" fontId="23" fillId="0" borderId="9" xfId="0" applyFont="1" applyBorder="1"/>
    <xf numFmtId="0" fontId="34" fillId="0" borderId="7" xfId="0" applyFont="1" applyBorder="1"/>
    <xf numFmtId="0" fontId="34" fillId="0" borderId="0" xfId="0" applyFont="1" applyBorder="1"/>
    <xf numFmtId="0" fontId="34" fillId="0" borderId="9" xfId="0" applyFont="1" applyBorder="1"/>
    <xf numFmtId="0" fontId="34" fillId="0" borderId="8" xfId="0" applyFont="1" applyBorder="1"/>
    <xf numFmtId="0" fontId="34" fillId="0" borderId="3" xfId="0" applyFont="1" applyBorder="1"/>
    <xf numFmtId="0" fontId="26" fillId="0" borderId="9" xfId="0" applyFont="1" applyBorder="1"/>
    <xf numFmtId="0" fontId="34" fillId="0" borderId="7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20" fillId="0" borderId="9" xfId="0" applyFont="1" applyBorder="1"/>
    <xf numFmtId="0" fontId="10" fillId="0" borderId="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43" fontId="10" fillId="0" borderId="9" xfId="1" applyFont="1" applyBorder="1"/>
    <xf numFmtId="0" fontId="10" fillId="0" borderId="8" xfId="0" applyFont="1" applyBorder="1" applyAlignment="1">
      <alignment horizontal="center"/>
    </xf>
    <xf numFmtId="43" fontId="10" fillId="0" borderId="9" xfId="0" applyNumberFormat="1" applyFont="1" applyBorder="1"/>
    <xf numFmtId="0" fontId="10" fillId="0" borderId="0" xfId="0" applyFont="1" applyBorder="1"/>
    <xf numFmtId="0" fontId="10" fillId="0" borderId="8" xfId="0" applyFont="1" applyBorder="1"/>
    <xf numFmtId="0" fontId="10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right"/>
    </xf>
    <xf numFmtId="0" fontId="20" fillId="0" borderId="7" xfId="0" applyFont="1" applyBorder="1"/>
    <xf numFmtId="0" fontId="10" fillId="0" borderId="9" xfId="0" applyFont="1" applyBorder="1"/>
    <xf numFmtId="0" fontId="9" fillId="0" borderId="11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12" xfId="0" applyFont="1" applyBorder="1"/>
    <xf numFmtId="0" fontId="20" fillId="0" borderId="12" xfId="0" applyFont="1" applyBorder="1"/>
    <xf numFmtId="0" fontId="10" fillId="0" borderId="10" xfId="0" applyFont="1" applyBorder="1" applyAlignment="1">
      <alignment horizontal="center"/>
    </xf>
    <xf numFmtId="0" fontId="10" fillId="0" borderId="13" xfId="0" applyFont="1" applyBorder="1"/>
    <xf numFmtId="43" fontId="35" fillId="0" borderId="12" xfId="1" applyFont="1" applyBorder="1" applyAlignment="1">
      <alignment horizontal="right"/>
    </xf>
    <xf numFmtId="0" fontId="10" fillId="0" borderId="12" xfId="0" applyFont="1" applyBorder="1" applyAlignment="1">
      <alignment horizontal="center"/>
    </xf>
    <xf numFmtId="43" fontId="10" fillId="0" borderId="12" xfId="1" applyFont="1" applyBorder="1"/>
    <xf numFmtId="0" fontId="9" fillId="0" borderId="0" xfId="0" applyFont="1" applyBorder="1" applyAlignment="1">
      <alignment horizontal="center"/>
    </xf>
    <xf numFmtId="0" fontId="20" fillId="0" borderId="0" xfId="0" applyFont="1" applyBorder="1"/>
    <xf numFmtId="43" fontId="35" fillId="0" borderId="0" xfId="1" applyFont="1" applyBorder="1" applyAlignment="1">
      <alignment horizontal="right"/>
    </xf>
    <xf numFmtId="43" fontId="10" fillId="0" borderId="0" xfId="1" applyFont="1" applyBorder="1"/>
    <xf numFmtId="0" fontId="36" fillId="0" borderId="0" xfId="0" applyFont="1"/>
    <xf numFmtId="0" fontId="23" fillId="10" borderId="3" xfId="0" applyFont="1" applyFill="1" applyBorder="1"/>
    <xf numFmtId="0" fontId="32" fillId="10" borderId="3" xfId="0" applyFont="1" applyFill="1" applyBorder="1"/>
    <xf numFmtId="0" fontId="23" fillId="10" borderId="9" xfId="0" applyFont="1" applyFill="1" applyBorder="1" applyAlignment="1">
      <alignment horizontal="center"/>
    </xf>
    <xf numFmtId="0" fontId="23" fillId="10" borderId="15" xfId="0" applyFont="1" applyFill="1" applyBorder="1" applyAlignment="1">
      <alignment horizontal="center"/>
    </xf>
    <xf numFmtId="0" fontId="32" fillId="10" borderId="9" xfId="0" applyFont="1" applyFill="1" applyBorder="1"/>
    <xf numFmtId="0" fontId="10" fillId="0" borderId="7" xfId="0" applyFont="1" applyBorder="1"/>
    <xf numFmtId="0" fontId="9" fillId="0" borderId="9" xfId="0" applyFont="1" applyBorder="1" applyAlignment="1">
      <alignment horizontal="center"/>
    </xf>
    <xf numFmtId="43" fontId="10" fillId="0" borderId="9" xfId="1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23" fillId="10" borderId="14" xfId="0" applyFont="1" applyFill="1" applyBorder="1" applyAlignment="1">
      <alignment horizontal="center"/>
    </xf>
    <xf numFmtId="43" fontId="23" fillId="10" borderId="2" xfId="1" applyFont="1" applyFill="1" applyBorder="1" applyAlignment="1">
      <alignment horizontal="center"/>
    </xf>
    <xf numFmtId="0" fontId="23" fillId="10" borderId="0" xfId="0" applyFont="1" applyFill="1" applyBorder="1" applyAlignment="1">
      <alignment horizontal="center"/>
    </xf>
    <xf numFmtId="0" fontId="9" fillId="10" borderId="15" xfId="0" applyFont="1" applyFill="1" applyBorder="1" applyAlignment="1">
      <alignment horizontal="center"/>
    </xf>
    <xf numFmtId="0" fontId="9" fillId="10" borderId="6" xfId="0" applyFont="1" applyFill="1" applyBorder="1" applyAlignment="1">
      <alignment horizontal="center"/>
    </xf>
    <xf numFmtId="0" fontId="9" fillId="10" borderId="6" xfId="0" applyFont="1" applyFill="1" applyBorder="1"/>
    <xf numFmtId="0" fontId="20" fillId="10" borderId="15" xfId="0" applyFont="1" applyFill="1" applyBorder="1"/>
    <xf numFmtId="0" fontId="10" fillId="10" borderId="15" xfId="0" applyFont="1" applyFill="1" applyBorder="1" applyAlignment="1">
      <alignment horizontal="center"/>
    </xf>
    <xf numFmtId="0" fontId="10" fillId="10" borderId="4" xfId="0" applyFont="1" applyFill="1" applyBorder="1" applyAlignment="1">
      <alignment horizontal="center"/>
    </xf>
    <xf numFmtId="43" fontId="10" fillId="10" borderId="6" xfId="1" applyFont="1" applyFill="1" applyBorder="1"/>
    <xf numFmtId="43" fontId="10" fillId="10" borderId="6" xfId="1" applyFont="1" applyFill="1" applyBorder="1" applyAlignment="1"/>
    <xf numFmtId="0" fontId="20" fillId="0" borderId="10" xfId="0" applyFont="1" applyBorder="1"/>
    <xf numFmtId="0" fontId="23" fillId="10" borderId="13" xfId="0" applyFont="1" applyFill="1" applyBorder="1" applyAlignment="1">
      <alignment horizontal="center"/>
    </xf>
    <xf numFmtId="0" fontId="23" fillId="1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3" fillId="0" borderId="7" xfId="0" applyFont="1" applyBorder="1"/>
    <xf numFmtId="0" fontId="9" fillId="0" borderId="3" xfId="0" applyFont="1" applyBorder="1" applyAlignment="1">
      <alignment horizontal="center"/>
    </xf>
    <xf numFmtId="0" fontId="37" fillId="0" borderId="7" xfId="0" applyFont="1" applyBorder="1"/>
    <xf numFmtId="0" fontId="2" fillId="0" borderId="8" xfId="0" applyFont="1" applyBorder="1"/>
    <xf numFmtId="43" fontId="2" fillId="0" borderId="9" xfId="1" applyFont="1" applyBorder="1"/>
    <xf numFmtId="43" fontId="10" fillId="0" borderId="9" xfId="1" applyFont="1" applyBorder="1" applyAlignment="1"/>
    <xf numFmtId="0" fontId="2" fillId="0" borderId="7" xfId="0" applyFont="1" applyBorder="1"/>
    <xf numFmtId="0" fontId="2" fillId="0" borderId="0" xfId="0" applyFont="1" applyBorder="1"/>
    <xf numFmtId="0" fontId="37" fillId="0" borderId="7" xfId="0" applyFont="1" applyFill="1" applyBorder="1"/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2" xfId="0" applyFont="1" applyBorder="1"/>
    <xf numFmtId="0" fontId="37" fillId="0" borderId="10" xfId="0" applyFont="1" applyBorder="1"/>
    <xf numFmtId="0" fontId="2" fillId="0" borderId="10" xfId="0" applyFont="1" applyBorder="1"/>
    <xf numFmtId="0" fontId="2" fillId="0" borderId="11" xfId="0" applyFont="1" applyBorder="1"/>
    <xf numFmtId="43" fontId="2" fillId="0" borderId="12" xfId="1" applyFont="1" applyBorder="1"/>
    <xf numFmtId="0" fontId="2" fillId="0" borderId="0" xfId="0" applyFont="1" applyBorder="1" applyAlignment="1">
      <alignment horizontal="center"/>
    </xf>
    <xf numFmtId="0" fontId="37" fillId="0" borderId="0" xfId="0" applyFont="1" applyBorder="1"/>
    <xf numFmtId="43" fontId="2" fillId="0" borderId="0" xfId="1" applyFont="1" applyBorder="1"/>
    <xf numFmtId="43" fontId="2" fillId="0" borderId="9" xfId="1" applyFont="1" applyBorder="1" applyAlignment="1"/>
    <xf numFmtId="0" fontId="1" fillId="0" borderId="0" xfId="0" applyFont="1" applyBorder="1"/>
    <xf numFmtId="0" fontId="1" fillId="0" borderId="0" xfId="0" applyFont="1"/>
    <xf numFmtId="0" fontId="1" fillId="0" borderId="8" xfId="0" applyFont="1" applyBorder="1"/>
    <xf numFmtId="0" fontId="1" fillId="0" borderId="13" xfId="0" applyFont="1" applyBorder="1"/>
    <xf numFmtId="0" fontId="2" fillId="0" borderId="8" xfId="0" applyFont="1" applyBorder="1" applyAlignment="1">
      <alignment horizontal="center"/>
    </xf>
    <xf numFmtId="0" fontId="2" fillId="0" borderId="9" xfId="0" applyFont="1" applyBorder="1"/>
    <xf numFmtId="0" fontId="27" fillId="11" borderId="15" xfId="0" applyFont="1" applyFill="1" applyBorder="1"/>
    <xf numFmtId="0" fontId="3" fillId="11" borderId="15" xfId="0" applyFont="1" applyFill="1" applyBorder="1"/>
    <xf numFmtId="0" fontId="9" fillId="11" borderId="15" xfId="0" applyFont="1" applyFill="1" applyBorder="1"/>
    <xf numFmtId="0" fontId="10" fillId="11" borderId="15" xfId="0" applyFont="1" applyFill="1" applyBorder="1"/>
    <xf numFmtId="0" fontId="10" fillId="11" borderId="5" xfId="0" applyFont="1" applyFill="1" applyBorder="1"/>
    <xf numFmtId="43" fontId="10" fillId="11" borderId="6" xfId="1" applyFont="1" applyFill="1" applyBorder="1"/>
    <xf numFmtId="0" fontId="10" fillId="11" borderId="4" xfId="0" applyFont="1" applyFill="1" applyBorder="1"/>
    <xf numFmtId="0" fontId="23" fillId="10" borderId="8" xfId="0" applyFont="1" applyFill="1" applyBorder="1"/>
    <xf numFmtId="0" fontId="23" fillId="10" borderId="7" xfId="0" applyFont="1" applyFill="1" applyBorder="1"/>
    <xf numFmtId="0" fontId="36" fillId="0" borderId="7" xfId="0" applyFont="1" applyBorder="1" applyAlignment="1">
      <alignment horizontal="center"/>
    </xf>
    <xf numFmtId="0" fontId="36" fillId="0" borderId="7" xfId="0" applyFont="1" applyBorder="1"/>
    <xf numFmtId="0" fontId="9" fillId="0" borderId="7" xfId="0" applyFont="1" applyFill="1" applyBorder="1"/>
    <xf numFmtId="43" fontId="10" fillId="0" borderId="8" xfId="1" applyFont="1" applyBorder="1"/>
    <xf numFmtId="0" fontId="9" fillId="0" borderId="10" xfId="0" applyFont="1" applyBorder="1"/>
    <xf numFmtId="0" fontId="10" fillId="0" borderId="11" xfId="0" applyFont="1" applyBorder="1"/>
    <xf numFmtId="0" fontId="31" fillId="0" borderId="8" xfId="0" applyFont="1" applyBorder="1"/>
    <xf numFmtId="0" fontId="9" fillId="4" borderId="7" xfId="0" applyFont="1" applyFill="1" applyBorder="1" applyAlignment="1">
      <alignment horizontal="center"/>
    </xf>
    <xf numFmtId="0" fontId="9" fillId="4" borderId="8" xfId="0" applyFont="1" applyFill="1" applyBorder="1" applyAlignment="1">
      <alignment horizontal="center"/>
    </xf>
    <xf numFmtId="0" fontId="9" fillId="4" borderId="9" xfId="0" applyFont="1" applyFill="1" applyBorder="1" applyAlignment="1">
      <alignment horizontal="center"/>
    </xf>
    <xf numFmtId="0" fontId="0" fillId="0" borderId="11" xfId="0" applyBorder="1"/>
    <xf numFmtId="0" fontId="10" fillId="0" borderId="10" xfId="0" applyFont="1" applyBorder="1"/>
    <xf numFmtId="0" fontId="27" fillId="10" borderId="15" xfId="0" applyFont="1" applyFill="1" applyBorder="1"/>
    <xf numFmtId="0" fontId="3" fillId="10" borderId="15" xfId="0" applyFont="1" applyFill="1" applyBorder="1"/>
    <xf numFmtId="0" fontId="9" fillId="10" borderId="15" xfId="0" applyFont="1" applyFill="1" applyBorder="1"/>
    <xf numFmtId="0" fontId="10" fillId="10" borderId="15" xfId="0" applyFont="1" applyFill="1" applyBorder="1"/>
    <xf numFmtId="0" fontId="10" fillId="10" borderId="5" xfId="0" applyFont="1" applyFill="1" applyBorder="1"/>
    <xf numFmtId="0" fontId="10" fillId="10" borderId="4" xfId="0" applyFont="1" applyFill="1" applyBorder="1"/>
    <xf numFmtId="0" fontId="9" fillId="0" borderId="12" xfId="0" applyFont="1" applyBorder="1" applyAlignment="1">
      <alignment horizontal="center"/>
    </xf>
    <xf numFmtId="0" fontId="38" fillId="0" borderId="7" xfId="0" applyFont="1" applyBorder="1"/>
    <xf numFmtId="43" fontId="34" fillId="0" borderId="9" xfId="1" applyFont="1" applyBorder="1"/>
    <xf numFmtId="0" fontId="9" fillId="4" borderId="0" xfId="0" applyFont="1" applyFill="1" applyBorder="1" applyAlignment="1">
      <alignment horizontal="center"/>
    </xf>
    <xf numFmtId="0" fontId="0" fillId="0" borderId="1" xfId="0" applyBorder="1"/>
    <xf numFmtId="0" fontId="38" fillId="0" borderId="1" xfId="0" applyFont="1" applyBorder="1"/>
    <xf numFmtId="0" fontId="34" fillId="0" borderId="1" xfId="0" applyFont="1" applyBorder="1" applyAlignment="1">
      <alignment horizontal="center"/>
    </xf>
    <xf numFmtId="43" fontId="34" fillId="0" borderId="3" xfId="1" applyFont="1" applyBorder="1"/>
    <xf numFmtId="0" fontId="34" fillId="0" borderId="3" xfId="0" applyFont="1" applyBorder="1" applyAlignment="1">
      <alignment horizontal="center"/>
    </xf>
    <xf numFmtId="0" fontId="34" fillId="0" borderId="9" xfId="0" applyFont="1" applyBorder="1" applyAlignment="1">
      <alignment horizontal="center"/>
    </xf>
    <xf numFmtId="0" fontId="10" fillId="10" borderId="6" xfId="0" applyFont="1" applyFill="1" applyBorder="1" applyAlignment="1">
      <alignment horizontal="center"/>
    </xf>
    <xf numFmtId="0" fontId="39" fillId="0" borderId="0" xfId="0" applyFont="1" applyBorder="1" applyAlignment="1">
      <alignment horizontal="center"/>
    </xf>
    <xf numFmtId="0" fontId="39" fillId="0" borderId="9" xfId="0" applyFont="1" applyBorder="1" applyAlignment="1">
      <alignment horizontal="center"/>
    </xf>
    <xf numFmtId="0" fontId="20" fillId="0" borderId="0" xfId="0" applyFont="1"/>
    <xf numFmtId="0" fontId="9" fillId="11" borderId="15" xfId="0" applyFont="1" applyFill="1" applyBorder="1" applyAlignment="1">
      <alignment horizontal="center"/>
    </xf>
    <xf numFmtId="0" fontId="9" fillId="11" borderId="6" xfId="0" applyFont="1" applyFill="1" applyBorder="1"/>
    <xf numFmtId="0" fontId="2" fillId="0" borderId="12" xfId="0" applyFont="1" applyBorder="1" applyAlignment="1">
      <alignment horizontal="center"/>
    </xf>
    <xf numFmtId="0" fontId="23" fillId="0" borderId="0" xfId="0" applyFont="1" applyBorder="1"/>
    <xf numFmtId="0" fontId="36" fillId="0" borderId="9" xfId="0" applyFont="1" applyBorder="1"/>
    <xf numFmtId="0" fontId="3" fillId="0" borderId="9" xfId="0" applyFont="1" applyBorder="1"/>
    <xf numFmtId="0" fontId="20" fillId="0" borderId="7" xfId="0" applyFont="1" applyFill="1" applyBorder="1"/>
    <xf numFmtId="0" fontId="10" fillId="10" borderId="6" xfId="0" applyFont="1" applyFill="1" applyBorder="1"/>
    <xf numFmtId="43" fontId="10" fillId="10" borderId="5" xfId="0" applyNumberFormat="1" applyFont="1" applyFill="1" applyBorder="1"/>
    <xf numFmtId="43" fontId="10" fillId="10" borderId="6" xfId="0" applyNumberFormat="1" applyFont="1" applyFill="1" applyBorder="1"/>
    <xf numFmtId="0" fontId="9" fillId="0" borderId="3" xfId="0" applyFont="1" applyBorder="1"/>
    <xf numFmtId="0" fontId="20" fillId="0" borderId="3" xfId="0" applyFont="1" applyBorder="1"/>
    <xf numFmtId="0" fontId="10" fillId="0" borderId="3" xfId="0" applyFont="1" applyBorder="1" applyAlignment="1">
      <alignment horizontal="center"/>
    </xf>
    <xf numFmtId="0" fontId="10" fillId="0" borderId="14" xfId="0" applyFont="1" applyBorder="1"/>
    <xf numFmtId="43" fontId="10" fillId="0" borderId="3" xfId="1" applyFont="1" applyBorder="1"/>
    <xf numFmtId="0" fontId="10" fillId="0" borderId="12" xfId="0" applyFont="1" applyBorder="1"/>
    <xf numFmtId="0" fontId="10" fillId="0" borderId="0" xfId="0" applyFont="1"/>
    <xf numFmtId="43" fontId="10" fillId="11" borderId="5" xfId="0" applyNumberFormat="1" applyFont="1" applyFill="1" applyBorder="1"/>
    <xf numFmtId="43" fontId="10" fillId="11" borderId="6" xfId="0" applyNumberFormat="1" applyFont="1" applyFill="1" applyBorder="1"/>
    <xf numFmtId="0" fontId="36" fillId="0" borderId="12" xfId="0" applyFont="1" applyBorder="1"/>
    <xf numFmtId="0" fontId="10" fillId="0" borderId="1" xfId="0" applyFont="1" applyBorder="1" applyAlignment="1">
      <alignment horizontal="center"/>
    </xf>
    <xf numFmtId="0" fontId="31" fillId="0" borderId="7" xfId="0" applyFont="1" applyBorder="1"/>
    <xf numFmtId="0" fontId="41" fillId="0" borderId="7" xfId="0" applyFont="1" applyBorder="1"/>
    <xf numFmtId="0" fontId="9" fillId="4" borderId="10" xfId="0" applyFont="1" applyFill="1" applyBorder="1"/>
    <xf numFmtId="0" fontId="20" fillId="11" borderId="15" xfId="0" applyFont="1" applyFill="1" applyBorder="1"/>
    <xf numFmtId="0" fontId="10" fillId="11" borderId="15" xfId="0" applyFont="1" applyFill="1" applyBorder="1" applyAlignment="1">
      <alignment horizontal="center"/>
    </xf>
    <xf numFmtId="0" fontId="42" fillId="0" borderId="0" xfId="0" applyFont="1"/>
    <xf numFmtId="0" fontId="10" fillId="11" borderId="6" xfId="0" applyFont="1" applyFill="1" applyBorder="1" applyAlignment="1">
      <alignment horizontal="center"/>
    </xf>
    <xf numFmtId="43" fontId="10" fillId="0" borderId="7" xfId="1" applyFont="1" applyBorder="1"/>
    <xf numFmtId="0" fontId="0" fillId="0" borderId="3" xfId="0" applyBorder="1"/>
    <xf numFmtId="0" fontId="38" fillId="0" borderId="9" xfId="0" applyFont="1" applyBorder="1"/>
    <xf numFmtId="0" fontId="20" fillId="10" borderId="6" xfId="0" applyFont="1" applyFill="1" applyBorder="1"/>
    <xf numFmtId="0" fontId="42" fillId="0" borderId="9" xfId="0" applyFont="1" applyBorder="1"/>
    <xf numFmtId="0" fontId="3" fillId="0" borderId="10" xfId="0" applyFont="1" applyBorder="1"/>
    <xf numFmtId="0" fontId="3" fillId="0" borderId="0" xfId="0" applyFont="1" applyBorder="1"/>
    <xf numFmtId="0" fontId="26" fillId="0" borderId="7" xfId="0" applyFont="1" applyBorder="1"/>
    <xf numFmtId="0" fontId="9" fillId="0" borderId="15" xfId="0" applyFont="1" applyBorder="1" applyAlignment="1">
      <alignment horizontal="center"/>
    </xf>
    <xf numFmtId="0" fontId="9" fillId="0" borderId="5" xfId="0" applyFont="1" applyBorder="1"/>
    <xf numFmtId="0" fontId="9" fillId="0" borderId="15" xfId="0" applyFont="1" applyBorder="1"/>
    <xf numFmtId="0" fontId="20" fillId="0" borderId="15" xfId="0" applyFont="1" applyBorder="1"/>
    <xf numFmtId="0" fontId="10" fillId="0" borderId="15" xfId="0" applyFont="1" applyBorder="1" applyAlignment="1">
      <alignment horizontal="center"/>
    </xf>
    <xf numFmtId="0" fontId="10" fillId="0" borderId="5" xfId="0" applyFont="1" applyBorder="1"/>
    <xf numFmtId="43" fontId="10" fillId="0" borderId="6" xfId="1" applyFont="1" applyBorder="1"/>
    <xf numFmtId="0" fontId="10" fillId="0" borderId="4" xfId="0" applyFont="1" applyBorder="1"/>
    <xf numFmtId="0" fontId="0" fillId="0" borderId="14" xfId="0" applyBorder="1"/>
    <xf numFmtId="0" fontId="43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3" fillId="11" borderId="2" xfId="0" applyFont="1" applyFill="1" applyBorder="1" applyAlignment="1">
      <alignment horizontal="center"/>
    </xf>
    <xf numFmtId="0" fontId="23" fillId="11" borderId="3" xfId="0" applyFont="1" applyFill="1" applyBorder="1" applyAlignment="1">
      <alignment horizontal="center"/>
    </xf>
    <xf numFmtId="0" fontId="23" fillId="11" borderId="1" xfId="0" applyFont="1" applyFill="1" applyBorder="1"/>
    <xf numFmtId="0" fontId="23" fillId="11" borderId="4" xfId="0" applyFont="1" applyFill="1" applyBorder="1" applyAlignment="1">
      <alignment horizontal="center"/>
    </xf>
    <xf numFmtId="0" fontId="23" fillId="11" borderId="5" xfId="0" applyFont="1" applyFill="1" applyBorder="1" applyAlignment="1">
      <alignment horizontal="center"/>
    </xf>
    <xf numFmtId="0" fontId="23" fillId="11" borderId="6" xfId="0" applyFont="1" applyFill="1" applyBorder="1" applyAlignment="1">
      <alignment horizontal="center"/>
    </xf>
    <xf numFmtId="0" fontId="23" fillId="11" borderId="2" xfId="0" applyFont="1" applyFill="1" applyBorder="1"/>
    <xf numFmtId="0" fontId="32" fillId="11" borderId="3" xfId="0" applyFont="1" applyFill="1" applyBorder="1"/>
    <xf numFmtId="0" fontId="23" fillId="11" borderId="11" xfId="0" applyFont="1" applyFill="1" applyBorder="1" applyAlignment="1">
      <alignment horizontal="center"/>
    </xf>
    <xf numFmtId="0" fontId="23" fillId="11" borderId="12" xfId="0" applyFont="1" applyFill="1" applyBorder="1" applyAlignment="1">
      <alignment horizontal="center"/>
    </xf>
    <xf numFmtId="0" fontId="23" fillId="11" borderId="7" xfId="0" applyFont="1" applyFill="1" applyBorder="1" applyAlignment="1">
      <alignment horizontal="center"/>
    </xf>
    <xf numFmtId="0" fontId="23" fillId="11" borderId="8" xfId="0" applyFont="1" applyFill="1" applyBorder="1" applyAlignment="1">
      <alignment horizontal="center"/>
    </xf>
    <xf numFmtId="0" fontId="23" fillId="11" borderId="9" xfId="0" applyFont="1" applyFill="1" applyBorder="1" applyAlignment="1">
      <alignment horizontal="center"/>
    </xf>
    <xf numFmtId="0" fontId="23" fillId="11" borderId="1" xfId="0" applyFont="1" applyFill="1" applyBorder="1" applyAlignment="1">
      <alignment horizontal="center"/>
    </xf>
    <xf numFmtId="0" fontId="23" fillId="11" borderId="3" xfId="0" applyFont="1" applyFill="1" applyBorder="1" applyAlignment="1">
      <alignment horizontal="center"/>
    </xf>
    <xf numFmtId="0" fontId="32" fillId="11" borderId="7" xfId="0" applyFont="1" applyFill="1" applyBorder="1"/>
    <xf numFmtId="43" fontId="23" fillId="11" borderId="2" xfId="1" applyFont="1" applyFill="1" applyBorder="1" applyAlignment="1">
      <alignment horizontal="center"/>
    </xf>
    <xf numFmtId="43" fontId="23" fillId="11" borderId="3" xfId="1" applyFont="1" applyFill="1" applyBorder="1" applyAlignment="1">
      <alignment horizontal="center"/>
    </xf>
    <xf numFmtId="0" fontId="9" fillId="11" borderId="10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/>
    </xf>
    <xf numFmtId="0" fontId="9" fillId="11" borderId="11" xfId="0" applyFont="1" applyFill="1" applyBorder="1" applyAlignment="1">
      <alignment horizontal="center"/>
    </xf>
    <xf numFmtId="0" fontId="9" fillId="11" borderId="12" xfId="0" applyFont="1" applyFill="1" applyBorder="1" applyAlignment="1">
      <alignment horizontal="center"/>
    </xf>
    <xf numFmtId="0" fontId="0" fillId="4" borderId="0" xfId="0" applyFill="1"/>
    <xf numFmtId="0" fontId="23" fillId="0" borderId="0" xfId="0" applyFont="1"/>
    <xf numFmtId="0" fontId="23" fillId="11" borderId="9" xfId="0" applyFont="1" applyFill="1" applyBorder="1" applyAlignment="1">
      <alignment horizontal="center"/>
    </xf>
    <xf numFmtId="0" fontId="32" fillId="11" borderId="9" xfId="0" applyFont="1" applyFill="1" applyBorder="1"/>
    <xf numFmtId="0" fontId="9" fillId="11" borderId="13" xfId="0" applyFont="1" applyFill="1" applyBorder="1" applyAlignment="1">
      <alignment horizontal="center"/>
    </xf>
    <xf numFmtId="0" fontId="20" fillId="0" borderId="1" xfId="0" applyFont="1" applyBorder="1"/>
    <xf numFmtId="0" fontId="10" fillId="0" borderId="3" xfId="0" applyFont="1" applyBorder="1"/>
    <xf numFmtId="0" fontId="10" fillId="11" borderId="4" xfId="0" applyFont="1" applyFill="1" applyBorder="1" applyAlignment="1">
      <alignment horizontal="center"/>
    </xf>
    <xf numFmtId="43" fontId="10" fillId="11" borderId="6" xfId="1" applyFont="1" applyFill="1" applyBorder="1" applyAlignment="1"/>
    <xf numFmtId="43" fontId="1" fillId="0" borderId="12" xfId="1" applyFont="1" applyBorder="1"/>
    <xf numFmtId="0" fontId="1" fillId="0" borderId="11" xfId="0" applyFont="1" applyBorder="1"/>
    <xf numFmtId="0" fontId="1" fillId="0" borderId="12" xfId="0" applyFont="1" applyBorder="1"/>
    <xf numFmtId="0" fontId="9" fillId="0" borderId="0" xfId="0" applyFont="1" applyAlignment="1"/>
    <xf numFmtId="0" fontId="23" fillId="11" borderId="3" xfId="0" applyFont="1" applyFill="1" applyBorder="1"/>
    <xf numFmtId="0" fontId="37" fillId="0" borderId="0" xfId="0" applyFont="1"/>
    <xf numFmtId="43" fontId="9" fillId="0" borderId="12" xfId="1" applyFont="1" applyBorder="1"/>
    <xf numFmtId="0" fontId="9" fillId="0" borderId="11" xfId="0" applyFont="1" applyBorder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left"/>
    </xf>
    <xf numFmtId="0" fontId="36" fillId="0" borderId="0" xfId="0" applyFont="1" applyAlignment="1">
      <alignment horizontal="left"/>
    </xf>
    <xf numFmtId="43" fontId="23" fillId="11" borderId="14" xfId="1" applyFont="1" applyFill="1" applyBorder="1" applyAlignment="1">
      <alignment horizontal="center"/>
    </xf>
    <xf numFmtId="0" fontId="23" fillId="11" borderId="14" xfId="0" applyFont="1" applyFill="1" applyBorder="1" applyAlignment="1">
      <alignment horizontal="center"/>
    </xf>
    <xf numFmtId="0" fontId="23" fillId="11" borderId="13" xfId="0" applyFont="1" applyFill="1" applyBorder="1" applyAlignment="1">
      <alignment horizontal="center"/>
    </xf>
    <xf numFmtId="0" fontId="23" fillId="11" borderId="14" xfId="0" applyFont="1" applyFill="1" applyBorder="1" applyAlignment="1">
      <alignment horizontal="center"/>
    </xf>
    <xf numFmtId="0" fontId="9" fillId="11" borderId="13" xfId="0" applyFont="1" applyFill="1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10" fillId="11" borderId="5" xfId="0" applyFont="1" applyFill="1" applyBorder="1" applyAlignment="1">
      <alignment horizontal="center"/>
    </xf>
    <xf numFmtId="43" fontId="10" fillId="11" borderId="5" xfId="1" applyFont="1" applyFill="1" applyBorder="1"/>
    <xf numFmtId="0" fontId="0" fillId="0" borderId="13" xfId="0" applyBorder="1" applyAlignment="1">
      <alignment horizontal="center"/>
    </xf>
    <xf numFmtId="0" fontId="42" fillId="0" borderId="7" xfId="0" applyFont="1" applyBorder="1"/>
    <xf numFmtId="0" fontId="23" fillId="0" borderId="10" xfId="0" applyFont="1" applyBorder="1"/>
    <xf numFmtId="0" fontId="23" fillId="0" borderId="11" xfId="0" applyFont="1" applyBorder="1"/>
    <xf numFmtId="0" fontId="23" fillId="0" borderId="12" xfId="0" applyFont="1" applyBorder="1"/>
    <xf numFmtId="0" fontId="9" fillId="11" borderId="4" xfId="0" applyFont="1" applyFill="1" applyBorder="1" applyAlignment="1">
      <alignment horizontal="center"/>
    </xf>
    <xf numFmtId="0" fontId="47" fillId="0" borderId="0" xfId="0" applyFont="1"/>
    <xf numFmtId="0" fontId="49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1" fillId="0" borderId="0" xfId="0" applyFont="1" applyAlignment="1">
      <alignment horizontal="center"/>
    </xf>
    <xf numFmtId="43" fontId="12" fillId="0" borderId="0" xfId="1" applyFont="1"/>
    <xf numFmtId="0" fontId="12" fillId="3" borderId="1" xfId="0" applyFont="1" applyFill="1" applyBorder="1" applyAlignment="1">
      <alignment horizontal="center"/>
    </xf>
    <xf numFmtId="0" fontId="12" fillId="3" borderId="5" xfId="0" applyFont="1" applyFill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3" borderId="7" xfId="0" applyFont="1" applyFill="1" applyBorder="1" applyAlignment="1">
      <alignment horizontal="center"/>
    </xf>
    <xf numFmtId="0" fontId="12" fillId="3" borderId="2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0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12" fillId="3" borderId="0" xfId="0" applyFont="1" applyFill="1" applyBorder="1" applyAlignment="1">
      <alignment horizontal="center"/>
    </xf>
    <xf numFmtId="0" fontId="3" fillId="3" borderId="15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12" fillId="3" borderId="4" xfId="0" applyFont="1" applyFill="1" applyBorder="1" applyAlignment="1">
      <alignment horizontal="center"/>
    </xf>
    <xf numFmtId="0" fontId="4" fillId="0" borderId="7" xfId="0" applyFont="1" applyBorder="1"/>
    <xf numFmtId="0" fontId="4" fillId="0" borderId="9" xfId="0" applyFont="1" applyBorder="1"/>
    <xf numFmtId="0" fontId="12" fillId="0" borderId="2" xfId="0" applyFont="1" applyBorder="1"/>
    <xf numFmtId="0" fontId="12" fillId="3" borderId="11" xfId="0" applyFont="1" applyFill="1" applyBorder="1" applyAlignment="1">
      <alignment horizontal="center"/>
    </xf>
    <xf numFmtId="0" fontId="12" fillId="3" borderId="3" xfId="0" applyFont="1" applyFill="1" applyBorder="1" applyAlignment="1">
      <alignment horizontal="center"/>
    </xf>
    <xf numFmtId="0" fontId="12" fillId="3" borderId="14" xfId="0" applyFont="1" applyFill="1" applyBorder="1" applyAlignment="1">
      <alignment horizontal="center"/>
    </xf>
    <xf numFmtId="0" fontId="12" fillId="0" borderId="7" xfId="0" applyFont="1" applyFill="1" applyBorder="1"/>
    <xf numFmtId="0" fontId="12" fillId="0" borderId="8" xfId="0" applyFont="1" applyBorder="1" applyAlignment="1"/>
    <xf numFmtId="0" fontId="12" fillId="0" borderId="9" xfId="0" applyFont="1" applyBorder="1" applyAlignment="1"/>
    <xf numFmtId="0" fontId="12" fillId="0" borderId="0" xfId="0" applyFont="1" applyBorder="1" applyAlignment="1"/>
    <xf numFmtId="0" fontId="12" fillId="0" borderId="7" xfId="0" applyFont="1" applyFill="1" applyBorder="1" applyAlignment="1"/>
    <xf numFmtId="0" fontId="12" fillId="0" borderId="10" xfId="0" applyFont="1" applyBorder="1" applyAlignment="1"/>
    <xf numFmtId="0" fontId="12" fillId="0" borderId="11" xfId="0" applyFont="1" applyBorder="1" applyAlignment="1"/>
    <xf numFmtId="0" fontId="12" fillId="0" borderId="12" xfId="0" applyFont="1" applyBorder="1" applyAlignment="1"/>
    <xf numFmtId="0" fontId="12" fillId="0" borderId="13" xfId="0" applyFont="1" applyBorder="1" applyAlignment="1"/>
    <xf numFmtId="0" fontId="12" fillId="3" borderId="10" xfId="0" applyFont="1" applyFill="1" applyBorder="1" applyAlignment="1"/>
    <xf numFmtId="0" fontId="12" fillId="3" borderId="13" xfId="0" applyFont="1" applyFill="1" applyBorder="1" applyAlignment="1"/>
    <xf numFmtId="43" fontId="12" fillId="3" borderId="12" xfId="1" applyFont="1" applyFill="1" applyBorder="1" applyAlignment="1"/>
    <xf numFmtId="0" fontId="12" fillId="4" borderId="7" xfId="0" applyFont="1" applyFill="1" applyBorder="1" applyAlignment="1">
      <alignment horizontal="center"/>
    </xf>
    <xf numFmtId="0" fontId="12" fillId="0" borderId="10" xfId="0" applyFont="1" applyFill="1" applyBorder="1"/>
    <xf numFmtId="0" fontId="12" fillId="3" borderId="5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53" fillId="0" borderId="0" xfId="0" applyFont="1"/>
    <xf numFmtId="0" fontId="54" fillId="0" borderId="0" xfId="0" applyFont="1"/>
    <xf numFmtId="0" fontId="49" fillId="0" borderId="0" xfId="0" applyFont="1" applyBorder="1" applyAlignment="1">
      <alignment horizontal="center"/>
    </xf>
    <xf numFmtId="0" fontId="12" fillId="3" borderId="13" xfId="0" applyFont="1" applyFill="1" applyBorder="1"/>
    <xf numFmtId="0" fontId="9" fillId="3" borderId="13" xfId="0" applyFont="1" applyFill="1" applyBorder="1"/>
    <xf numFmtId="0" fontId="12" fillId="3" borderId="6" xfId="0" applyFont="1" applyFill="1" applyBorder="1"/>
    <xf numFmtId="0" fontId="12" fillId="0" borderId="3" xfId="0" applyFont="1" applyBorder="1" applyAlignment="1">
      <alignment horizontal="left"/>
    </xf>
    <xf numFmtId="0" fontId="12" fillId="0" borderId="9" xfId="0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0" fillId="0" borderId="0" xfId="0" applyFont="1"/>
    <xf numFmtId="3" fontId="12" fillId="0" borderId="7" xfId="0" applyNumberFormat="1" applyFont="1" applyBorder="1" applyAlignment="1">
      <alignment horizontal="center"/>
    </xf>
    <xf numFmtId="0" fontId="12" fillId="0" borderId="0" xfId="0" applyFont="1" applyAlignment="1"/>
    <xf numFmtId="0" fontId="4" fillId="0" borderId="0" xfId="0" applyFont="1" applyAlignment="1"/>
    <xf numFmtId="0" fontId="34" fillId="0" borderId="0" xfId="0" applyFont="1" applyAlignment="1"/>
    <xf numFmtId="0" fontId="47" fillId="0" borderId="7" xfId="0" applyFont="1" applyBorder="1" applyAlignment="1">
      <alignment horizontal="center"/>
    </xf>
    <xf numFmtId="0" fontId="47" fillId="0" borderId="7" xfId="0" applyFont="1" applyBorder="1"/>
    <xf numFmtId="0" fontId="12" fillId="0" borderId="10" xfId="0" applyFont="1" applyBorder="1" applyAlignment="1">
      <alignment horizontal="left"/>
    </xf>
    <xf numFmtId="0" fontId="12" fillId="3" borderId="4" xfId="0" applyFont="1" applyFill="1" applyBorder="1"/>
    <xf numFmtId="9" fontId="12" fillId="0" borderId="9" xfId="0" applyNumberFormat="1" applyFont="1" applyBorder="1" applyAlignment="1">
      <alignment horizontal="center"/>
    </xf>
    <xf numFmtId="9" fontId="12" fillId="0" borderId="7" xfId="0" applyNumberFormat="1" applyFont="1" applyBorder="1" applyAlignment="1">
      <alignment horizontal="center"/>
    </xf>
    <xf numFmtId="0" fontId="12" fillId="0" borderId="12" xfId="0" applyFont="1" applyBorder="1" applyAlignment="1">
      <alignment horizontal="left"/>
    </xf>
    <xf numFmtId="0" fontId="14" fillId="0" borderId="10" xfId="0" applyFont="1" applyBorder="1"/>
    <xf numFmtId="17" fontId="12" fillId="0" borderId="9" xfId="0" applyNumberFormat="1" applyFont="1" applyBorder="1"/>
    <xf numFmtId="17" fontId="12" fillId="0" borderId="12" xfId="0" applyNumberFormat="1" applyFont="1" applyBorder="1"/>
    <xf numFmtId="0" fontId="12" fillId="3" borderId="11" xfId="0" applyFont="1" applyFill="1" applyBorder="1"/>
    <xf numFmtId="0" fontId="12" fillId="3" borderId="12" xfId="0" applyFont="1" applyFill="1" applyBorder="1"/>
    <xf numFmtId="43" fontId="12" fillId="3" borderId="12" xfId="1" applyFont="1" applyFill="1" applyBorder="1"/>
    <xf numFmtId="0" fontId="25" fillId="0" borderId="3" xfId="0" applyFont="1" applyBorder="1"/>
    <xf numFmtId="0" fontId="25" fillId="0" borderId="9" xfId="0" applyFont="1" applyBorder="1"/>
    <xf numFmtId="3" fontId="12" fillId="0" borderId="9" xfId="0" applyNumberFormat="1" applyFont="1" applyBorder="1"/>
    <xf numFmtId="9" fontId="0" fillId="0" borderId="7" xfId="0" applyNumberFormat="1" applyBorder="1" applyAlignment="1">
      <alignment horizontal="center"/>
    </xf>
    <xf numFmtId="0" fontId="12" fillId="3" borderId="6" xfId="0" applyFont="1" applyFill="1" applyBorder="1" applyAlignment="1">
      <alignment horizontal="center"/>
    </xf>
    <xf numFmtId="0" fontId="12" fillId="0" borderId="9" xfId="0" applyFont="1" applyFill="1" applyBorder="1"/>
    <xf numFmtId="0" fontId="50" fillId="0" borderId="0" xfId="0" applyFont="1" applyBorder="1" applyAlignment="1">
      <alignment horizontal="center"/>
    </xf>
    <xf numFmtId="3" fontId="12" fillId="0" borderId="7" xfId="0" applyNumberFormat="1" applyFont="1" applyBorder="1"/>
    <xf numFmtId="0" fontId="55" fillId="0" borderId="0" xfId="0" applyFont="1" applyAlignment="1">
      <alignment horizontal="center"/>
    </xf>
    <xf numFmtId="0" fontId="5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13" xfId="0" applyFont="1" applyBorder="1" applyAlignment="1">
      <alignment horizontal="center"/>
    </xf>
    <xf numFmtId="0" fontId="58" fillId="8" borderId="1" xfId="0" applyFont="1" applyFill="1" applyBorder="1" applyAlignment="1">
      <alignment horizontal="center"/>
    </xf>
    <xf numFmtId="0" fontId="0" fillId="8" borderId="1" xfId="0" applyFill="1" applyBorder="1"/>
    <xf numFmtId="0" fontId="58" fillId="8" borderId="2" xfId="0" applyFont="1" applyFill="1" applyBorder="1" applyAlignment="1">
      <alignment horizontal="center"/>
    </xf>
    <xf numFmtId="0" fontId="0" fillId="8" borderId="3" xfId="0" applyFill="1" applyBorder="1"/>
    <xf numFmtId="0" fontId="0" fillId="8" borderId="14" xfId="0" applyFill="1" applyBorder="1"/>
    <xf numFmtId="0" fontId="58" fillId="8" borderId="4" xfId="0" applyFont="1" applyFill="1" applyBorder="1" applyAlignment="1">
      <alignment horizontal="center"/>
    </xf>
    <xf numFmtId="0" fontId="58" fillId="8" borderId="5" xfId="0" applyFont="1" applyFill="1" applyBorder="1" applyAlignment="1">
      <alignment horizontal="center"/>
    </xf>
    <xf numFmtId="0" fontId="58" fillId="8" borderId="6" xfId="0" applyFont="1" applyFill="1" applyBorder="1" applyAlignment="1">
      <alignment horizontal="center"/>
    </xf>
    <xf numFmtId="0" fontId="58" fillId="8" borderId="14" xfId="0" applyFont="1" applyFill="1" applyBorder="1" applyAlignment="1">
      <alignment horizontal="center"/>
    </xf>
    <xf numFmtId="0" fontId="58" fillId="8" borderId="3" xfId="0" applyFont="1" applyFill="1" applyBorder="1" applyAlignment="1">
      <alignment horizontal="center"/>
    </xf>
    <xf numFmtId="0" fontId="10" fillId="8" borderId="7" xfId="0" applyFont="1" applyFill="1" applyBorder="1" applyAlignment="1">
      <alignment horizontal="center"/>
    </xf>
    <xf numFmtId="0" fontId="58" fillId="8" borderId="7" xfId="0" applyFont="1" applyFill="1" applyBorder="1" applyAlignment="1">
      <alignment horizontal="center"/>
    </xf>
    <xf numFmtId="0" fontId="58" fillId="8" borderId="8" xfId="0" applyFont="1" applyFill="1" applyBorder="1" applyAlignment="1">
      <alignment horizontal="center"/>
    </xf>
    <xf numFmtId="0" fontId="58" fillId="8" borderId="9" xfId="0" applyFont="1" applyFill="1" applyBorder="1" applyAlignment="1">
      <alignment horizontal="center"/>
    </xf>
    <xf numFmtId="0" fontId="58" fillId="8" borderId="11" xfId="0" applyFont="1" applyFill="1" applyBorder="1" applyAlignment="1">
      <alignment horizontal="center"/>
    </xf>
    <xf numFmtId="0" fontId="58" fillId="8" borderId="13" xfId="0" applyFont="1" applyFill="1" applyBorder="1" applyAlignment="1">
      <alignment horizontal="center"/>
    </xf>
    <xf numFmtId="0" fontId="58" fillId="8" borderId="12" xfId="0" applyFont="1" applyFill="1" applyBorder="1" applyAlignment="1">
      <alignment horizontal="center"/>
    </xf>
    <xf numFmtId="0" fontId="58" fillId="8" borderId="0" xfId="0" applyFont="1" applyFill="1" applyBorder="1" applyAlignment="1">
      <alignment horizontal="center"/>
    </xf>
    <xf numFmtId="0" fontId="58" fillId="8" borderId="9" xfId="0" applyFont="1" applyFill="1" applyBorder="1" applyAlignment="1">
      <alignment horizontal="center"/>
    </xf>
    <xf numFmtId="0" fontId="10" fillId="8" borderId="7" xfId="0" applyFont="1" applyFill="1" applyBorder="1"/>
    <xf numFmtId="0" fontId="10" fillId="8" borderId="8" xfId="0" applyFont="1" applyFill="1" applyBorder="1"/>
    <xf numFmtId="0" fontId="58" fillId="8" borderId="8" xfId="0" applyFont="1" applyFill="1" applyBorder="1" applyAlignment="1">
      <alignment horizontal="center"/>
    </xf>
    <xf numFmtId="0" fontId="10" fillId="8" borderId="0" xfId="0" applyFont="1" applyFill="1" applyBorder="1" applyAlignment="1">
      <alignment horizontal="center"/>
    </xf>
    <xf numFmtId="0" fontId="10" fillId="8" borderId="9" xfId="0" applyFont="1" applyFill="1" applyBorder="1" applyAlignment="1">
      <alignment horizontal="center"/>
    </xf>
    <xf numFmtId="0" fontId="10" fillId="8" borderId="10" xfId="0" applyFont="1" applyFill="1" applyBorder="1" applyAlignment="1">
      <alignment horizontal="center"/>
    </xf>
    <xf numFmtId="0" fontId="10" fillId="8" borderId="11" xfId="0" applyFont="1" applyFill="1" applyBorder="1" applyAlignment="1">
      <alignment horizontal="center"/>
    </xf>
    <xf numFmtId="0" fontId="10" fillId="8" borderId="12" xfId="0" applyFont="1" applyFill="1" applyBorder="1" applyAlignment="1">
      <alignment horizontal="center"/>
    </xf>
    <xf numFmtId="0" fontId="10" fillId="8" borderId="13" xfId="0" applyFont="1" applyFill="1" applyBorder="1" applyAlignment="1">
      <alignment horizontal="center"/>
    </xf>
    <xf numFmtId="0" fontId="10" fillId="0" borderId="9" xfId="0" applyFont="1" applyBorder="1" applyAlignment="1">
      <alignment horizontal="left"/>
    </xf>
    <xf numFmtId="0" fontId="10" fillId="8" borderId="15" xfId="0" applyFont="1" applyFill="1" applyBorder="1"/>
    <xf numFmtId="0" fontId="10" fillId="8" borderId="4" xfId="0" applyFont="1" applyFill="1" applyBorder="1"/>
    <xf numFmtId="0" fontId="10" fillId="8" borderId="6" xfId="0" applyFont="1" applyFill="1" applyBorder="1"/>
    <xf numFmtId="0" fontId="10" fillId="8" borderId="5" xfId="0" applyFont="1" applyFill="1" applyBorder="1"/>
    <xf numFmtId="0" fontId="59" fillId="0" borderId="0" xfId="0" applyFont="1" applyAlignment="1">
      <alignment horizontal="center"/>
    </xf>
    <xf numFmtId="0" fontId="60" fillId="0" borderId="0" xfId="0" applyFont="1" applyAlignment="1">
      <alignment horizontal="center"/>
    </xf>
    <xf numFmtId="0" fontId="62" fillId="0" borderId="13" xfId="0" applyFont="1" applyBorder="1"/>
    <xf numFmtId="0" fontId="63" fillId="12" borderId="1" xfId="0" applyFont="1" applyFill="1" applyBorder="1" applyAlignment="1">
      <alignment horizontal="center"/>
    </xf>
    <xf numFmtId="0" fontId="23" fillId="12" borderId="2" xfId="0" applyFont="1" applyFill="1" applyBorder="1" applyAlignment="1">
      <alignment horizontal="center"/>
    </xf>
    <xf numFmtId="0" fontId="23" fillId="12" borderId="3" xfId="0" applyFont="1" applyFill="1" applyBorder="1" applyAlignment="1">
      <alignment horizontal="center"/>
    </xf>
    <xf numFmtId="0" fontId="0" fillId="12" borderId="10" xfId="0" applyFill="1" applyBorder="1" applyAlignment="1">
      <alignment horizontal="center"/>
    </xf>
    <xf numFmtId="0" fontId="0" fillId="12" borderId="11" xfId="0" applyFill="1" applyBorder="1"/>
    <xf numFmtId="0" fontId="0" fillId="12" borderId="12" xfId="0" applyFill="1" applyBorder="1" applyAlignment="1">
      <alignment horizontal="center"/>
    </xf>
    <xf numFmtId="0" fontId="36" fillId="0" borderId="8" xfId="0" applyFont="1" applyBorder="1"/>
    <xf numFmtId="43" fontId="36" fillId="0" borderId="9" xfId="1" applyFont="1" applyBorder="1"/>
    <xf numFmtId="43" fontId="9" fillId="0" borderId="9" xfId="1" applyFont="1" applyBorder="1"/>
    <xf numFmtId="0" fontId="36" fillId="0" borderId="10" xfId="0" applyFont="1" applyBorder="1"/>
    <xf numFmtId="0" fontId="36" fillId="0" borderId="11" xfId="0" applyFont="1" applyBorder="1"/>
    <xf numFmtId="43" fontId="36" fillId="0" borderId="12" xfId="1" applyFont="1" applyBorder="1"/>
    <xf numFmtId="0" fontId="64" fillId="13" borderId="10" xfId="0" applyFont="1" applyFill="1" applyBorder="1" applyAlignment="1"/>
    <xf numFmtId="0" fontId="23" fillId="13" borderId="11" xfId="0" applyFont="1" applyFill="1" applyBorder="1"/>
    <xf numFmtId="43" fontId="23" fillId="13" borderId="12" xfId="1" applyFont="1" applyFill="1" applyBorder="1"/>
    <xf numFmtId="0" fontId="60" fillId="0" borderId="0" xfId="0" applyFont="1" applyAlignment="1">
      <alignment horizontal="center"/>
    </xf>
    <xf numFmtId="43" fontId="0" fillId="0" borderId="12" xfId="1" applyFont="1" applyBorder="1"/>
    <xf numFmtId="0" fontId="64" fillId="13" borderId="15" xfId="0" applyFont="1" applyFill="1" applyBorder="1" applyAlignment="1"/>
    <xf numFmtId="0" fontId="23" fillId="13" borderId="4" xfId="0" applyFont="1" applyFill="1" applyBorder="1"/>
    <xf numFmtId="43" fontId="23" fillId="13" borderId="6" xfId="1" applyFont="1" applyFill="1" applyBorder="1"/>
    <xf numFmtId="0" fontId="66" fillId="0" borderId="0" xfId="0" applyFont="1" applyAlignment="1">
      <alignment horizontal="center"/>
    </xf>
    <xf numFmtId="0" fontId="66" fillId="0" borderId="0" xfId="0" applyFont="1"/>
    <xf numFmtId="0" fontId="68" fillId="0" borderId="0" xfId="0" applyFont="1"/>
    <xf numFmtId="0" fontId="69" fillId="0" borderId="13" xfId="0" applyFont="1" applyBorder="1"/>
    <xf numFmtId="0" fontId="70" fillId="12" borderId="1" xfId="0" applyFont="1" applyFill="1" applyBorder="1"/>
    <xf numFmtId="0" fontId="70" fillId="12" borderId="1" xfId="0" applyFont="1" applyFill="1" applyBorder="1" applyAlignment="1">
      <alignment horizontal="center"/>
    </xf>
    <xf numFmtId="0" fontId="70" fillId="12" borderId="2" xfId="0" applyFont="1" applyFill="1" applyBorder="1" applyAlignment="1">
      <alignment horizontal="center"/>
    </xf>
    <xf numFmtId="0" fontId="70" fillId="12" borderId="3" xfId="0" applyFont="1" applyFill="1" applyBorder="1" applyAlignment="1">
      <alignment horizontal="center"/>
    </xf>
    <xf numFmtId="0" fontId="70" fillId="12" borderId="2" xfId="0" applyFont="1" applyFill="1" applyBorder="1"/>
    <xf numFmtId="0" fontId="70" fillId="12" borderId="3" xfId="0" applyFont="1" applyFill="1" applyBorder="1"/>
    <xf numFmtId="0" fontId="70" fillId="12" borderId="7" xfId="0" applyFont="1" applyFill="1" applyBorder="1" applyAlignment="1">
      <alignment horizontal="center"/>
    </xf>
    <xf numFmtId="0" fontId="70" fillId="12" borderId="8" xfId="0" applyFont="1" applyFill="1" applyBorder="1" applyAlignment="1">
      <alignment horizontal="center"/>
    </xf>
    <xf numFmtId="0" fontId="70" fillId="12" borderId="9" xfId="0" applyFont="1" applyFill="1" applyBorder="1" applyAlignment="1">
      <alignment horizontal="center"/>
    </xf>
    <xf numFmtId="0" fontId="70" fillId="12" borderId="10" xfId="0" applyFont="1" applyFill="1" applyBorder="1" applyAlignment="1">
      <alignment horizontal="center"/>
    </xf>
    <xf numFmtId="0" fontId="70" fillId="12" borderId="11" xfId="0" applyFont="1" applyFill="1" applyBorder="1" applyAlignment="1">
      <alignment horizontal="center"/>
    </xf>
    <xf numFmtId="0" fontId="70" fillId="12" borderId="12" xfId="0" applyFont="1" applyFill="1" applyBorder="1" applyAlignment="1">
      <alignment horizontal="center"/>
    </xf>
    <xf numFmtId="0" fontId="3" fillId="14" borderId="15" xfId="0" applyFont="1" applyFill="1" applyBorder="1"/>
    <xf numFmtId="0" fontId="12" fillId="14" borderId="15" xfId="0" applyFont="1" applyFill="1" applyBorder="1" applyAlignment="1">
      <alignment horizontal="center"/>
    </xf>
    <xf numFmtId="0" fontId="12" fillId="14" borderId="15" xfId="0" applyFont="1" applyFill="1" applyBorder="1"/>
    <xf numFmtId="43" fontId="12" fillId="14" borderId="6" xfId="1" applyFont="1" applyFill="1" applyBorder="1"/>
    <xf numFmtId="0" fontId="12" fillId="14" borderId="5" xfId="0" applyFont="1" applyFill="1" applyBorder="1"/>
    <xf numFmtId="0" fontId="0" fillId="12" borderId="4" xfId="0" applyFill="1" applyBorder="1"/>
    <xf numFmtId="0" fontId="0" fillId="12" borderId="5" xfId="0" applyFill="1" applyBorder="1"/>
    <xf numFmtId="0" fontId="0" fillId="12" borderId="6" xfId="0" applyFill="1" applyBorder="1"/>
    <xf numFmtId="0" fontId="12" fillId="14" borderId="6" xfId="0" applyFont="1" applyFill="1" applyBorder="1" applyAlignment="1">
      <alignment horizontal="center"/>
    </xf>
    <xf numFmtId="0" fontId="12" fillId="14" borderId="4" xfId="0" applyFont="1" applyFill="1" applyBorder="1"/>
    <xf numFmtId="0" fontId="47" fillId="15" borderId="15" xfId="0" applyFont="1" applyFill="1" applyBorder="1"/>
    <xf numFmtId="0" fontId="12" fillId="15" borderId="6" xfId="0" applyFont="1" applyFill="1" applyBorder="1" applyAlignment="1">
      <alignment horizontal="center"/>
    </xf>
    <xf numFmtId="0" fontId="12" fillId="15" borderId="0" xfId="0" applyFont="1" applyFill="1" applyBorder="1"/>
    <xf numFmtId="43" fontId="12" fillId="15" borderId="9" xfId="1" applyFont="1" applyFill="1" applyBorder="1"/>
    <xf numFmtId="0" fontId="47" fillId="14" borderId="15" xfId="0" applyFont="1" applyFill="1" applyBorder="1"/>
    <xf numFmtId="0" fontId="12" fillId="12" borderId="15" xfId="0" applyFont="1" applyFill="1" applyBorder="1"/>
    <xf numFmtId="0" fontId="12" fillId="12" borderId="15" xfId="0" applyFont="1" applyFill="1" applyBorder="1" applyAlignment="1">
      <alignment horizontal="center"/>
    </xf>
    <xf numFmtId="0" fontId="12" fillId="12" borderId="5" xfId="0" applyFont="1" applyFill="1" applyBorder="1"/>
    <xf numFmtId="43" fontId="12" fillId="12" borderId="6" xfId="1" applyFont="1" applyFill="1" applyBorder="1"/>
    <xf numFmtId="0" fontId="12" fillId="0" borderId="7" xfId="0" applyFont="1" applyFill="1" applyBorder="1" applyAlignment="1">
      <alignment horizontal="center"/>
    </xf>
    <xf numFmtId="0" fontId="12" fillId="15" borderId="15" xfId="0" applyFont="1" applyFill="1" applyBorder="1"/>
    <xf numFmtId="0" fontId="47" fillId="15" borderId="15" xfId="0" applyFont="1" applyFill="1" applyBorder="1" applyAlignment="1">
      <alignment horizontal="center"/>
    </xf>
    <xf numFmtId="0" fontId="12" fillId="15" borderId="4" xfId="0" applyFont="1" applyFill="1" applyBorder="1" applyAlignment="1">
      <alignment horizontal="center"/>
    </xf>
    <xf numFmtId="43" fontId="12" fillId="15" borderId="6" xfId="1" applyFont="1" applyFill="1" applyBorder="1"/>
    <xf numFmtId="0" fontId="12" fillId="15" borderId="4" xfId="0" applyFont="1" applyFill="1" applyBorder="1"/>
    <xf numFmtId="0" fontId="12" fillId="15" borderId="5" xfId="0" applyFont="1" applyFill="1" applyBorder="1"/>
    <xf numFmtId="0" fontId="47" fillId="12" borderId="15" xfId="0" applyFont="1" applyFill="1" applyBorder="1" applyAlignment="1">
      <alignment horizontal="center"/>
    </xf>
    <xf numFmtId="0" fontId="12" fillId="12" borderId="4" xfId="0" applyFont="1" applyFill="1" applyBorder="1" applyAlignment="1">
      <alignment horizontal="center"/>
    </xf>
    <xf numFmtId="0" fontId="12" fillId="12" borderId="4" xfId="0" applyFont="1" applyFill="1" applyBorder="1"/>
    <xf numFmtId="0" fontId="72" fillId="0" borderId="13" xfId="0" applyFont="1" applyBorder="1"/>
    <xf numFmtId="0" fontId="12" fillId="0" borderId="1" xfId="0" applyFont="1" applyFill="1" applyBorder="1"/>
    <xf numFmtId="0" fontId="12" fillId="12" borderId="5" xfId="0" applyFont="1" applyFill="1" applyBorder="1" applyAlignment="1">
      <alignment horizontal="center"/>
    </xf>
    <xf numFmtId="0" fontId="12" fillId="14" borderId="5" xfId="0" applyFont="1" applyFill="1" applyBorder="1" applyAlignment="1">
      <alignment horizontal="center"/>
    </xf>
    <xf numFmtId="0" fontId="12" fillId="12" borderId="22" xfId="0" applyFont="1" applyFill="1" applyBorder="1"/>
    <xf numFmtId="0" fontId="12" fillId="12" borderId="22" xfId="0" applyFont="1" applyFill="1" applyBorder="1" applyAlignment="1">
      <alignment horizontal="center"/>
    </xf>
    <xf numFmtId="0" fontId="12" fillId="12" borderId="21" xfId="0" applyFont="1" applyFill="1" applyBorder="1" applyAlignment="1">
      <alignment horizontal="center"/>
    </xf>
    <xf numFmtId="43" fontId="12" fillId="12" borderId="18" xfId="1" applyFont="1" applyFill="1" applyBorder="1"/>
    <xf numFmtId="0" fontId="12" fillId="12" borderId="21" xfId="0" applyFont="1" applyFill="1" applyBorder="1"/>
    <xf numFmtId="0" fontId="70" fillId="12" borderId="4" xfId="0" applyFont="1" applyFill="1" applyBorder="1" applyAlignment="1">
      <alignment horizontal="center"/>
    </xf>
    <xf numFmtId="0" fontId="70" fillId="12" borderId="5" xfId="0" applyFont="1" applyFill="1" applyBorder="1" applyAlignment="1">
      <alignment horizontal="center"/>
    </xf>
    <xf numFmtId="0" fontId="70" fillId="12" borderId="6" xfId="0" applyFont="1" applyFill="1" applyBorder="1" applyAlignment="1">
      <alignment horizontal="center"/>
    </xf>
    <xf numFmtId="0" fontId="73" fillId="12" borderId="4" xfId="0" applyFont="1" applyFill="1" applyBorder="1" applyAlignment="1">
      <alignment horizontal="center"/>
    </xf>
    <xf numFmtId="0" fontId="73" fillId="12" borderId="6" xfId="0" applyFont="1" applyFill="1" applyBorder="1" applyAlignment="1">
      <alignment horizontal="center"/>
    </xf>
    <xf numFmtId="0" fontId="70" fillId="12" borderId="14" xfId="0" applyFont="1" applyFill="1" applyBorder="1" applyAlignment="1">
      <alignment horizontal="center"/>
    </xf>
    <xf numFmtId="0" fontId="70" fillId="12" borderId="0" xfId="0" applyFont="1" applyFill="1" applyBorder="1" applyAlignment="1">
      <alignment horizontal="center"/>
    </xf>
    <xf numFmtId="0" fontId="70" fillId="12" borderId="0" xfId="0" applyFont="1" applyFill="1" applyBorder="1" applyAlignment="1">
      <alignment horizontal="center"/>
    </xf>
    <xf numFmtId="0" fontId="70" fillId="12" borderId="9" xfId="0" applyFont="1" applyFill="1" applyBorder="1" applyAlignment="1">
      <alignment horizontal="center"/>
    </xf>
    <xf numFmtId="0" fontId="70" fillId="12" borderId="8" xfId="0" applyFont="1" applyFill="1" applyBorder="1" applyAlignment="1">
      <alignment horizontal="center"/>
    </xf>
    <xf numFmtId="0" fontId="70" fillId="12" borderId="13" xfId="0" applyFont="1" applyFill="1" applyBorder="1" applyAlignment="1">
      <alignment horizontal="center"/>
    </xf>
    <xf numFmtId="0" fontId="4" fillId="14" borderId="15" xfId="0" applyFont="1" applyFill="1" applyBorder="1"/>
    <xf numFmtId="0" fontId="3" fillId="15" borderId="7" xfId="0" applyFont="1" applyFill="1" applyBorder="1"/>
    <xf numFmtId="0" fontId="4" fillId="15" borderId="7" xfId="0" applyFont="1" applyFill="1" applyBorder="1"/>
    <xf numFmtId="0" fontId="12" fillId="14" borderId="14" xfId="0" applyFont="1" applyFill="1" applyBorder="1"/>
    <xf numFmtId="43" fontId="12" fillId="14" borderId="3" xfId="1" applyFont="1" applyFill="1" applyBorder="1"/>
    <xf numFmtId="0" fontId="12" fillId="15" borderId="15" xfId="0" applyFont="1" applyFill="1" applyBorder="1" applyAlignment="1">
      <alignment horizontal="center"/>
    </xf>
    <xf numFmtId="0" fontId="12" fillId="12" borderId="16" xfId="0" applyFont="1" applyFill="1" applyBorder="1"/>
    <xf numFmtId="0" fontId="12" fillId="12" borderId="16" xfId="0" applyFont="1" applyFill="1" applyBorder="1" applyAlignment="1">
      <alignment horizontal="center"/>
    </xf>
    <xf numFmtId="0" fontId="34" fillId="0" borderId="0" xfId="0" applyFont="1"/>
    <xf numFmtId="0" fontId="12" fillId="0" borderId="0" xfId="0" applyFont="1" applyAlignment="1">
      <alignment horizontal="center"/>
    </xf>
    <xf numFmtId="0" fontId="74" fillId="16" borderId="2" xfId="0" applyFont="1" applyFill="1" applyBorder="1" applyAlignment="1">
      <alignment horizontal="center"/>
    </xf>
    <xf numFmtId="0" fontId="74" fillId="16" borderId="14" xfId="0" applyFont="1" applyFill="1" applyBorder="1" applyAlignment="1">
      <alignment horizontal="center"/>
    </xf>
    <xf numFmtId="0" fontId="74" fillId="16" borderId="3" xfId="0" applyFont="1" applyFill="1" applyBorder="1" applyAlignment="1">
      <alignment horizontal="center"/>
    </xf>
    <xf numFmtId="0" fontId="75" fillId="16" borderId="11" xfId="0" applyFont="1" applyFill="1" applyBorder="1" applyAlignment="1">
      <alignment horizontal="center"/>
    </xf>
    <xf numFmtId="0" fontId="75" fillId="16" borderId="13" xfId="0" applyFont="1" applyFill="1" applyBorder="1" applyAlignment="1">
      <alignment horizontal="center"/>
    </xf>
    <xf numFmtId="0" fontId="75" fillId="16" borderId="12" xfId="0" applyFont="1" applyFill="1" applyBorder="1" applyAlignment="1">
      <alignment horizontal="center"/>
    </xf>
    <xf numFmtId="0" fontId="77" fillId="0" borderId="8" xfId="0" applyFont="1" applyBorder="1"/>
    <xf numFmtId="0" fontId="79" fillId="0" borderId="0" xfId="0" applyFont="1" applyBorder="1"/>
    <xf numFmtId="0" fontId="34" fillId="0" borderId="11" xfId="0" applyFont="1" applyBorder="1"/>
    <xf numFmtId="0" fontId="34" fillId="0" borderId="13" xfId="0" applyFont="1" applyBorder="1"/>
    <xf numFmtId="0" fontId="34" fillId="0" borderId="12" xfId="0" applyFont="1" applyBorder="1"/>
    <xf numFmtId="0" fontId="3" fillId="10" borderId="2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center"/>
    </xf>
    <xf numFmtId="0" fontId="23" fillId="10" borderId="0" xfId="0" applyFont="1" applyFill="1" applyBorder="1"/>
    <xf numFmtId="0" fontId="23" fillId="10" borderId="9" xfId="0" applyFont="1" applyFill="1" applyBorder="1"/>
    <xf numFmtId="0" fontId="3" fillId="10" borderId="8" xfId="0" applyFont="1" applyFill="1" applyBorder="1" applyAlignment="1">
      <alignment horizontal="center"/>
    </xf>
    <xf numFmtId="0" fontId="3" fillId="10" borderId="9" xfId="0" applyFont="1" applyFill="1" applyBorder="1" applyAlignment="1">
      <alignment horizontal="center"/>
    </xf>
    <xf numFmtId="0" fontId="80" fillId="10" borderId="10" xfId="0" applyFont="1" applyFill="1" applyBorder="1" applyAlignment="1">
      <alignment horizontal="center"/>
    </xf>
    <xf numFmtId="0" fontId="80" fillId="10" borderId="11" xfId="0" applyFont="1" applyFill="1" applyBorder="1" applyAlignment="1">
      <alignment horizontal="center"/>
    </xf>
    <xf numFmtId="0" fontId="80" fillId="10" borderId="12" xfId="0" applyFont="1" applyFill="1" applyBorder="1" applyAlignment="1">
      <alignment horizontal="center"/>
    </xf>
    <xf numFmtId="43" fontId="2" fillId="0" borderId="0" xfId="1" applyFont="1"/>
    <xf numFmtId="0" fontId="12" fillId="10" borderId="5" xfId="0" applyFont="1" applyFill="1" applyBorder="1" applyAlignment="1">
      <alignment horizontal="center"/>
    </xf>
    <xf numFmtId="43" fontId="12" fillId="10" borderId="6" xfId="1" applyFont="1" applyFill="1" applyBorder="1"/>
    <xf numFmtId="0" fontId="12" fillId="10" borderId="4" xfId="0" applyFont="1" applyFill="1" applyBorder="1" applyAlignment="1">
      <alignment horizontal="center"/>
    </xf>
    <xf numFmtId="0" fontId="75" fillId="0" borderId="8" xfId="0" applyFont="1" applyBorder="1"/>
    <xf numFmtId="0" fontId="3" fillId="10" borderId="14" xfId="0" applyFont="1" applyFill="1" applyBorder="1" applyAlignment="1">
      <alignment horizontal="center"/>
    </xf>
    <xf numFmtId="0" fontId="3" fillId="10" borderId="0" xfId="0" applyFont="1" applyFill="1" applyBorder="1" applyAlignment="1">
      <alignment horizontal="center"/>
    </xf>
    <xf numFmtId="43" fontId="12" fillId="0" borderId="9" xfId="1" applyFont="1" applyFill="1" applyBorder="1"/>
    <xf numFmtId="0" fontId="12" fillId="10" borderId="15" xfId="0" applyFont="1" applyFill="1" applyBorder="1"/>
    <xf numFmtId="0" fontId="12" fillId="10" borderId="6" xfId="0" applyFont="1" applyFill="1" applyBorder="1" applyAlignment="1">
      <alignment horizontal="center"/>
    </xf>
    <xf numFmtId="0" fontId="47" fillId="11" borderId="15" xfId="0" applyFont="1" applyFill="1" applyBorder="1"/>
    <xf numFmtId="0" fontId="12" fillId="11" borderId="6" xfId="0" applyFont="1" applyFill="1" applyBorder="1" applyAlignment="1">
      <alignment horizontal="center"/>
    </xf>
    <xf numFmtId="0" fontId="12" fillId="11" borderId="4" xfId="0" applyFont="1" applyFill="1" applyBorder="1" applyAlignment="1">
      <alignment horizontal="center"/>
    </xf>
    <xf numFmtId="43" fontId="12" fillId="11" borderId="6" xfId="1" applyFont="1" applyFill="1" applyBorder="1"/>
    <xf numFmtId="0" fontId="12" fillId="11" borderId="5" xfId="0" applyFont="1" applyFill="1" applyBorder="1" applyAlignment="1">
      <alignment horizontal="center"/>
    </xf>
    <xf numFmtId="0" fontId="47" fillId="16" borderId="15" xfId="0" applyFont="1" applyFill="1" applyBorder="1"/>
    <xf numFmtId="0" fontId="12" fillId="16" borderId="6" xfId="0" applyFont="1" applyFill="1" applyBorder="1" applyAlignment="1">
      <alignment horizontal="center"/>
    </xf>
    <xf numFmtId="0" fontId="12" fillId="16" borderId="4" xfId="0" applyFont="1" applyFill="1" applyBorder="1" applyAlignment="1">
      <alignment horizontal="center"/>
    </xf>
    <xf numFmtId="43" fontId="12" fillId="16" borderId="6" xfId="1" applyFont="1" applyFill="1" applyBorder="1"/>
    <xf numFmtId="0" fontId="12" fillId="16" borderId="5" xfId="0" applyFont="1" applyFill="1" applyBorder="1" applyAlignment="1">
      <alignment horizontal="center"/>
    </xf>
    <xf numFmtId="0" fontId="80" fillId="10" borderId="12" xfId="0" applyFont="1" applyFill="1" applyBorder="1" applyAlignment="1">
      <alignment horizontal="center"/>
    </xf>
    <xf numFmtId="0" fontId="47" fillId="0" borderId="10" xfId="0" applyFont="1" applyBorder="1" applyAlignment="1">
      <alignment horizontal="center"/>
    </xf>
    <xf numFmtId="0" fontId="47" fillId="0" borderId="0" xfId="0" applyFont="1" applyBorder="1" applyAlignment="1">
      <alignment horizontal="center"/>
    </xf>
    <xf numFmtId="0" fontId="47" fillId="0" borderId="9" xfId="0" applyFont="1" applyBorder="1" applyAlignment="1">
      <alignment horizontal="center"/>
    </xf>
    <xf numFmtId="0" fontId="47" fillId="10" borderId="6" xfId="0" applyFont="1" applyFill="1" applyBorder="1" applyAlignment="1">
      <alignment horizontal="center"/>
    </xf>
    <xf numFmtId="0" fontId="12" fillId="16" borderId="15" xfId="0" applyFont="1" applyFill="1" applyBorder="1"/>
    <xf numFmtId="0" fontId="47" fillId="16" borderId="6" xfId="0" applyFont="1" applyFill="1" applyBorder="1" applyAlignment="1">
      <alignment horizontal="center"/>
    </xf>
    <xf numFmtId="0" fontId="12" fillId="10" borderId="15" xfId="0" applyFont="1" applyFill="1" applyBorder="1" applyAlignment="1">
      <alignment horizontal="center"/>
    </xf>
    <xf numFmtId="0" fontId="12" fillId="10" borderId="14" xfId="0" applyFont="1" applyFill="1" applyBorder="1" applyAlignment="1">
      <alignment horizontal="center"/>
    </xf>
    <xf numFmtId="43" fontId="12" fillId="10" borderId="3" xfId="1" applyFont="1" applyFill="1" applyBorder="1"/>
    <xf numFmtId="0" fontId="12" fillId="16" borderId="16" xfId="0" applyFont="1" applyFill="1" applyBorder="1"/>
    <xf numFmtId="0" fontId="12" fillId="16" borderId="16" xfId="0" applyFont="1" applyFill="1" applyBorder="1" applyAlignment="1">
      <alignment horizontal="center"/>
    </xf>
    <xf numFmtId="0" fontId="12" fillId="16" borderId="17" xfId="0" applyFont="1" applyFill="1" applyBorder="1" applyAlignment="1">
      <alignment horizontal="center"/>
    </xf>
    <xf numFmtId="43" fontId="12" fillId="16" borderId="18" xfId="1" applyFont="1" applyFill="1" applyBorder="1"/>
    <xf numFmtId="0" fontId="12" fillId="16" borderId="21" xfId="0" applyFont="1" applyFill="1" applyBorder="1" applyAlignment="1">
      <alignment horizontal="center"/>
    </xf>
    <xf numFmtId="43" fontId="12" fillId="16" borderId="18" xfId="0" applyNumberFormat="1" applyFont="1" applyFill="1" applyBorder="1"/>
    <xf numFmtId="0" fontId="81" fillId="0" borderId="10" xfId="0" applyFont="1" applyBorder="1"/>
    <xf numFmtId="0" fontId="47" fillId="0" borderId="13" xfId="0" applyFont="1" applyBorder="1"/>
    <xf numFmtId="43" fontId="47" fillId="0" borderId="12" xfId="1" applyFont="1" applyBorder="1"/>
    <xf numFmtId="43" fontId="12" fillId="0" borderId="13" xfId="1" applyFont="1" applyBorder="1"/>
    <xf numFmtId="0" fontId="12" fillId="10" borderId="17" xfId="0" applyFont="1" applyFill="1" applyBorder="1"/>
    <xf numFmtId="0" fontId="12" fillId="10" borderId="16" xfId="0" applyFont="1" applyFill="1" applyBorder="1"/>
    <xf numFmtId="43" fontId="12" fillId="10" borderId="21" xfId="1" applyFont="1" applyFill="1" applyBorder="1" applyAlignment="1">
      <alignment horizontal="left"/>
    </xf>
    <xf numFmtId="43" fontId="12" fillId="10" borderId="18" xfId="1" applyFont="1" applyFill="1" applyBorder="1"/>
    <xf numFmtId="43" fontId="12" fillId="10" borderId="21" xfId="1" applyFont="1" applyFill="1" applyBorder="1"/>
    <xf numFmtId="0" fontId="12" fillId="10" borderId="4" xfId="0" applyFont="1" applyFill="1" applyBorder="1"/>
    <xf numFmtId="0" fontId="12" fillId="10" borderId="5" xfId="0" applyFont="1" applyFill="1" applyBorder="1"/>
    <xf numFmtId="0" fontId="12" fillId="11" borderId="4" xfId="0" applyFont="1" applyFill="1" applyBorder="1"/>
    <xf numFmtId="0" fontId="12" fillId="11" borderId="5" xfId="0" applyFont="1" applyFill="1" applyBorder="1"/>
    <xf numFmtId="0" fontId="12" fillId="16" borderId="4" xfId="0" applyFont="1" applyFill="1" applyBorder="1"/>
    <xf numFmtId="0" fontId="12" fillId="16" borderId="5" xfId="0" applyFont="1" applyFill="1" applyBorder="1"/>
    <xf numFmtId="43" fontId="12" fillId="16" borderId="12" xfId="1" applyFont="1" applyFill="1" applyBorder="1"/>
    <xf numFmtId="0" fontId="12" fillId="16" borderId="17" xfId="0" applyFont="1" applyFill="1" applyBorder="1"/>
    <xf numFmtId="0" fontId="12" fillId="16" borderId="21" xfId="0" applyFont="1" applyFill="1" applyBorder="1"/>
    <xf numFmtId="0" fontId="47" fillId="10" borderId="15" xfId="0" applyFont="1" applyFill="1" applyBorder="1"/>
    <xf numFmtId="0" fontId="12" fillId="16" borderId="15" xfId="0" applyFont="1" applyFill="1" applyBorder="1" applyAlignment="1">
      <alignment horizontal="center"/>
    </xf>
    <xf numFmtId="0" fontId="47" fillId="10" borderId="15" xfId="0" applyFont="1" applyFill="1" applyBorder="1" applyAlignment="1">
      <alignment horizontal="center"/>
    </xf>
    <xf numFmtId="0" fontId="47" fillId="16" borderId="16" xfId="0" applyFont="1" applyFill="1" applyBorder="1" applyAlignment="1">
      <alignment horizontal="center"/>
    </xf>
    <xf numFmtId="0" fontId="12" fillId="11" borderId="15" xfId="0" applyFont="1" applyFill="1" applyBorder="1"/>
    <xf numFmtId="0" fontId="12" fillId="11" borderId="15" xfId="0" applyFont="1" applyFill="1" applyBorder="1" applyAlignment="1">
      <alignment horizontal="center"/>
    </xf>
    <xf numFmtId="43" fontId="12" fillId="11" borderId="5" xfId="1" applyFont="1" applyFill="1" applyBorder="1"/>
    <xf numFmtId="43" fontId="12" fillId="10" borderId="5" xfId="1" applyFont="1" applyFill="1" applyBorder="1"/>
    <xf numFmtId="43" fontId="12" fillId="16" borderId="21" xfId="1" applyFont="1" applyFill="1" applyBorder="1"/>
    <xf numFmtId="43" fontId="12" fillId="16" borderId="5" xfId="1" applyFont="1" applyFill="1" applyBorder="1"/>
    <xf numFmtId="43" fontId="12" fillId="10" borderId="4" xfId="1" applyFont="1" applyFill="1" applyBorder="1" applyAlignment="1">
      <alignment horizontal="left"/>
    </xf>
    <xf numFmtId="43" fontId="12" fillId="10" borderId="12" xfId="1" applyFont="1" applyFill="1" applyBorder="1"/>
    <xf numFmtId="0" fontId="47" fillId="11" borderId="15" xfId="0" applyFont="1" applyFill="1" applyBorder="1" applyAlignment="1">
      <alignment horizontal="center"/>
    </xf>
    <xf numFmtId="43" fontId="12" fillId="10" borderId="4" xfId="1" applyFont="1" applyFill="1" applyBorder="1"/>
    <xf numFmtId="0" fontId="47" fillId="11" borderId="7" xfId="0" applyFont="1" applyFill="1" applyBorder="1"/>
    <xf numFmtId="0" fontId="12" fillId="11" borderId="9" xfId="0" applyFont="1" applyFill="1" applyBorder="1" applyAlignment="1">
      <alignment horizontal="center"/>
    </xf>
    <xf numFmtId="0" fontId="12" fillId="11" borderId="0" xfId="0" applyFont="1" applyFill="1"/>
    <xf numFmtId="43" fontId="12" fillId="11" borderId="9" xfId="1" applyFont="1" applyFill="1" applyBorder="1"/>
    <xf numFmtId="43" fontId="12" fillId="11" borderId="0" xfId="1" applyFont="1" applyFill="1" applyBorder="1"/>
    <xf numFmtId="0" fontId="12" fillId="0" borderId="9" xfId="0" applyFont="1" applyFill="1" applyBorder="1" applyAlignment="1">
      <alignment horizontal="center"/>
    </xf>
    <xf numFmtId="43" fontId="12" fillId="11" borderId="4" xfId="1" applyFont="1" applyFill="1" applyBorder="1"/>
    <xf numFmtId="0" fontId="12" fillId="11" borderId="7" xfId="0" applyFont="1" applyFill="1" applyBorder="1" applyAlignment="1">
      <alignment horizontal="center"/>
    </xf>
    <xf numFmtId="43" fontId="12" fillId="11" borderId="8" xfId="1" applyFont="1" applyFill="1" applyBorder="1"/>
    <xf numFmtId="0" fontId="3" fillId="11" borderId="7" xfId="0" applyFont="1" applyFill="1" applyBorder="1"/>
    <xf numFmtId="0" fontId="12" fillId="11" borderId="0" xfId="0" applyFont="1" applyFill="1" applyBorder="1"/>
    <xf numFmtId="0" fontId="12" fillId="11" borderId="7" xfId="0" applyFont="1" applyFill="1" applyBorder="1"/>
    <xf numFmtId="43" fontId="12" fillId="11" borderId="9" xfId="0" applyNumberFormat="1" applyFont="1" applyFill="1" applyBorder="1"/>
    <xf numFmtId="0" fontId="12" fillId="11" borderId="2" xfId="0" applyFont="1" applyFill="1" applyBorder="1"/>
    <xf numFmtId="43" fontId="12" fillId="11" borderId="3" xfId="1" applyFont="1" applyFill="1" applyBorder="1"/>
    <xf numFmtId="0" fontId="12" fillId="11" borderId="14" xfId="0" applyFont="1" applyFill="1" applyBorder="1"/>
    <xf numFmtId="0" fontId="12" fillId="11" borderId="8" xfId="0" applyFont="1" applyFill="1" applyBorder="1"/>
    <xf numFmtId="43" fontId="0" fillId="4" borderId="0" xfId="1" applyFont="1" applyFill="1"/>
    <xf numFmtId="43" fontId="23" fillId="10" borderId="8" xfId="1" applyFont="1" applyFill="1" applyBorder="1" applyAlignment="1">
      <alignment horizontal="center"/>
    </xf>
    <xf numFmtId="43" fontId="23" fillId="10" borderId="9" xfId="1" applyFont="1" applyFill="1" applyBorder="1" applyAlignment="1">
      <alignment horizontal="center"/>
    </xf>
    <xf numFmtId="43" fontId="23" fillId="10" borderId="8" xfId="1" applyFont="1" applyFill="1" applyBorder="1"/>
    <xf numFmtId="43" fontId="23" fillId="10" borderId="9" xfId="1" applyFont="1" applyFill="1" applyBorder="1"/>
    <xf numFmtId="0" fontId="80" fillId="10" borderId="11" xfId="1" applyNumberFormat="1" applyFont="1" applyFill="1" applyBorder="1" applyAlignment="1">
      <alignment horizontal="center"/>
    </xf>
    <xf numFmtId="0" fontId="80" fillId="10" borderId="12" xfId="1" applyNumberFormat="1" applyFont="1" applyFill="1" applyBorder="1" applyAlignment="1">
      <alignment horizontal="center"/>
    </xf>
    <xf numFmtId="43" fontId="12" fillId="0" borderId="11" xfId="1" applyFont="1" applyBorder="1"/>
    <xf numFmtId="0" fontId="0" fillId="10" borderId="15" xfId="0" applyFill="1" applyBorder="1"/>
    <xf numFmtId="0" fontId="0" fillId="11" borderId="15" xfId="0" applyFill="1" applyBorder="1"/>
    <xf numFmtId="0" fontId="4" fillId="0" borderId="10" xfId="0" applyFont="1" applyBorder="1"/>
    <xf numFmtId="0" fontId="23" fillId="10" borderId="10" xfId="0" applyFont="1" applyFill="1" applyBorder="1" applyAlignment="1">
      <alignment horizontal="center"/>
    </xf>
    <xf numFmtId="0" fontId="3" fillId="10" borderId="11" xfId="0" applyFont="1" applyFill="1" applyBorder="1" applyAlignment="1">
      <alignment horizontal="center"/>
    </xf>
    <xf numFmtId="0" fontId="3" fillId="10" borderId="12" xfId="0" applyFont="1" applyFill="1" applyBorder="1" applyAlignment="1">
      <alignment horizontal="center"/>
    </xf>
    <xf numFmtId="0" fontId="23" fillId="10" borderId="11" xfId="1" applyNumberFormat="1" applyFont="1" applyFill="1" applyBorder="1" applyAlignment="1">
      <alignment horizontal="center"/>
    </xf>
    <xf numFmtId="0" fontId="23" fillId="10" borderId="12" xfId="1" applyNumberFormat="1" applyFont="1" applyFill="1" applyBorder="1" applyAlignment="1">
      <alignment horizontal="center"/>
    </xf>
    <xf numFmtId="0" fontId="4" fillId="10" borderId="15" xfId="0" applyFont="1" applyFill="1" applyBorder="1"/>
    <xf numFmtId="0" fontId="12" fillId="10" borderId="14" xfId="0" applyFont="1" applyFill="1" applyBorder="1"/>
    <xf numFmtId="0" fontId="4" fillId="11" borderId="15" xfId="0" applyFont="1" applyFill="1" applyBorder="1"/>
    <xf numFmtId="0" fontId="3" fillId="4" borderId="7" xfId="0" applyFont="1" applyFill="1" applyBorder="1"/>
    <xf numFmtId="0" fontId="12" fillId="4" borderId="0" xfId="0" applyFont="1" applyFill="1" applyBorder="1"/>
    <xf numFmtId="43" fontId="12" fillId="4" borderId="9" xfId="1" applyFont="1" applyFill="1" applyBorder="1"/>
    <xf numFmtId="0" fontId="12" fillId="4" borderId="8" xfId="0" applyFont="1" applyFill="1" applyBorder="1"/>
    <xf numFmtId="43" fontId="12" fillId="4" borderId="8" xfId="1" applyFont="1" applyFill="1" applyBorder="1"/>
    <xf numFmtId="0" fontId="12" fillId="0" borderId="10" xfId="0" applyFont="1" applyFill="1" applyBorder="1" applyAlignment="1">
      <alignment horizontal="center"/>
    </xf>
    <xf numFmtId="0" fontId="80" fillId="10" borderId="13" xfId="0" applyFont="1" applyFill="1" applyBorder="1" applyAlignment="1">
      <alignment horizontal="center"/>
    </xf>
    <xf numFmtId="0" fontId="12" fillId="0" borderId="0" xfId="0" applyFont="1" applyFill="1" applyBorder="1"/>
    <xf numFmtId="0" fontId="12" fillId="10" borderId="6" xfId="0" applyFont="1" applyFill="1" applyBorder="1"/>
    <xf numFmtId="0" fontId="12" fillId="11" borderId="11" xfId="0" applyFont="1" applyFill="1" applyBorder="1"/>
    <xf numFmtId="43" fontId="12" fillId="11" borderId="12" xfId="1" applyFont="1" applyFill="1" applyBorder="1"/>
    <xf numFmtId="0" fontId="4" fillId="16" borderId="16" xfId="0" applyFont="1" applyFill="1" applyBorder="1"/>
    <xf numFmtId="0" fontId="12" fillId="4" borderId="13" xfId="0" applyFont="1" applyFill="1" applyBorder="1"/>
    <xf numFmtId="43" fontId="12" fillId="4" borderId="12" xfId="1" applyFont="1" applyFill="1" applyBorder="1"/>
    <xf numFmtId="43" fontId="12" fillId="4" borderId="0" xfId="1" applyFont="1" applyFill="1" applyBorder="1"/>
    <xf numFmtId="0" fontId="12" fillId="10" borderId="0" xfId="0" applyFont="1" applyFill="1"/>
    <xf numFmtId="43" fontId="12" fillId="10" borderId="9" xfId="1" applyFont="1" applyFill="1" applyBorder="1"/>
    <xf numFmtId="0" fontId="12" fillId="10" borderId="8" xfId="0" applyFont="1" applyFill="1" applyBorder="1"/>
    <xf numFmtId="0" fontId="82" fillId="0" borderId="8" xfId="0" applyFont="1" applyBorder="1"/>
    <xf numFmtId="0" fontId="23" fillId="10" borderId="14" xfId="1" applyNumberFormat="1" applyFont="1" applyFill="1" applyBorder="1" applyAlignment="1">
      <alignment horizontal="center"/>
    </xf>
    <xf numFmtId="0" fontId="23" fillId="10" borderId="3" xfId="1" applyNumberFormat="1" applyFont="1" applyFill="1" applyBorder="1" applyAlignment="1">
      <alignment horizontal="center"/>
    </xf>
    <xf numFmtId="0" fontId="23" fillId="10" borderId="8" xfId="1" applyNumberFormat="1" applyFont="1" applyFill="1" applyBorder="1" applyAlignment="1">
      <alignment horizontal="center"/>
    </xf>
    <xf numFmtId="0" fontId="23" fillId="10" borderId="9" xfId="1" applyNumberFormat="1" applyFont="1" applyFill="1" applyBorder="1" applyAlignment="1">
      <alignment horizontal="center"/>
    </xf>
    <xf numFmtId="0" fontId="23" fillId="10" borderId="8" xfId="1" applyNumberFormat="1" applyFont="1" applyFill="1" applyBorder="1"/>
    <xf numFmtId="0" fontId="23" fillId="10" borderId="9" xfId="1" applyNumberFormat="1" applyFont="1" applyFill="1" applyBorder="1"/>
    <xf numFmtId="0" fontId="23" fillId="10" borderId="0" xfId="1" applyNumberFormat="1" applyFont="1" applyFill="1" applyBorder="1" applyAlignment="1">
      <alignment horizontal="center"/>
    </xf>
    <xf numFmtId="0" fontId="23" fillId="10" borderId="0" xfId="1" applyNumberFormat="1" applyFont="1" applyFill="1" applyBorder="1"/>
    <xf numFmtId="0" fontId="3" fillId="0" borderId="15" xfId="0" applyFont="1" applyBorder="1"/>
    <xf numFmtId="0" fontId="4" fillId="0" borderId="15" xfId="0" applyFont="1" applyBorder="1"/>
    <xf numFmtId="0" fontId="4" fillId="11" borderId="7" xfId="0" applyFont="1" applyFill="1" applyBorder="1"/>
    <xf numFmtId="0" fontId="0" fillId="11" borderId="7" xfId="0" applyFill="1" applyBorder="1"/>
    <xf numFmtId="0" fontId="12" fillId="16" borderId="19" xfId="0" applyFont="1" applyFill="1" applyBorder="1"/>
    <xf numFmtId="43" fontId="12" fillId="16" borderId="20" xfId="1" applyFont="1" applyFill="1" applyBorder="1"/>
    <xf numFmtId="0" fontId="12" fillId="16" borderId="23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659"/>
  <sheetViews>
    <sheetView workbookViewId="0">
      <selection activeCell="A21" sqref="A21"/>
    </sheetView>
  </sheetViews>
  <sheetFormatPr defaultRowHeight="15"/>
  <cols>
    <col min="1" max="1" width="47.7109375" customWidth="1"/>
    <col min="2" max="2" width="10.28515625" customWidth="1"/>
    <col min="3" max="3" width="8.7109375" customWidth="1"/>
    <col min="4" max="4" width="2.140625" customWidth="1"/>
    <col min="5" max="5" width="12.85546875" customWidth="1"/>
    <col min="6" max="6" width="2.5703125" customWidth="1"/>
    <col min="7" max="7" width="12.7109375" customWidth="1"/>
    <col min="8" max="8" width="2.5703125" customWidth="1"/>
    <col min="9" max="9" width="12.7109375" customWidth="1"/>
    <col min="10" max="10" width="2.28515625" customWidth="1"/>
    <col min="11" max="11" width="13.28515625" customWidth="1"/>
    <col min="12" max="12" width="2.28515625" customWidth="1"/>
    <col min="13" max="13" width="13.42578125" customWidth="1"/>
    <col min="15" max="15" width="20.28515625" customWidth="1"/>
    <col min="16" max="16" width="15.28515625" bestFit="1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" t="s">
        <v>1</v>
      </c>
    </row>
    <row r="2" spans="1:13">
      <c r="A2" s="1" t="s">
        <v>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1"/>
    </row>
    <row r="3" spans="1:13">
      <c r="A3" s="2"/>
      <c r="B3" s="3"/>
      <c r="C3" s="2"/>
      <c r="D3" s="2"/>
      <c r="E3" s="2"/>
      <c r="F3" s="2"/>
      <c r="G3" s="2"/>
      <c r="H3" s="2"/>
      <c r="I3" s="2"/>
      <c r="J3" s="2"/>
      <c r="K3" s="2"/>
      <c r="L3" s="2"/>
      <c r="M3" s="2"/>
    </row>
    <row r="4" spans="1:13" ht="15.75">
      <c r="A4" s="4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5.75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5.75">
      <c r="A6" s="5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13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</row>
    <row r="8" spans="1:13">
      <c r="A8" s="7"/>
      <c r="B8" s="8" t="s">
        <v>6</v>
      </c>
      <c r="C8" s="8" t="s">
        <v>7</v>
      </c>
      <c r="D8" s="9" t="s">
        <v>8</v>
      </c>
      <c r="E8" s="10"/>
      <c r="F8" s="11" t="s">
        <v>9</v>
      </c>
      <c r="G8" s="12"/>
      <c r="H8" s="12"/>
      <c r="I8" s="12"/>
      <c r="J8" s="12"/>
      <c r="K8" s="13"/>
      <c r="L8" s="14"/>
      <c r="M8" s="15"/>
    </row>
    <row r="9" spans="1:13" ht="16.5">
      <c r="A9" s="16" t="s">
        <v>10</v>
      </c>
      <c r="B9" s="16" t="s">
        <v>11</v>
      </c>
      <c r="C9" s="16" t="s">
        <v>12</v>
      </c>
      <c r="D9" s="17" t="s">
        <v>13</v>
      </c>
      <c r="E9" s="18"/>
      <c r="F9" s="19" t="s">
        <v>14</v>
      </c>
      <c r="G9" s="20"/>
      <c r="H9" s="19" t="s">
        <v>15</v>
      </c>
      <c r="I9" s="20"/>
      <c r="J9" s="21"/>
      <c r="K9" s="22"/>
      <c r="L9" s="23" t="s">
        <v>16</v>
      </c>
      <c r="M9" s="24"/>
    </row>
    <row r="10" spans="1:13">
      <c r="A10" s="25"/>
      <c r="B10" s="16"/>
      <c r="C10" s="16" t="s">
        <v>17</v>
      </c>
      <c r="D10" s="26"/>
      <c r="E10" s="27"/>
      <c r="F10" s="23" t="s">
        <v>13</v>
      </c>
      <c r="G10" s="24"/>
      <c r="H10" s="23" t="s">
        <v>18</v>
      </c>
      <c r="I10" s="24"/>
      <c r="J10" s="28" t="s">
        <v>19</v>
      </c>
      <c r="K10" s="24"/>
      <c r="L10" s="23" t="s">
        <v>20</v>
      </c>
      <c r="M10" s="24"/>
    </row>
    <row r="11" spans="1:13">
      <c r="A11" s="29" t="s">
        <v>21</v>
      </c>
      <c r="B11" s="29" t="s">
        <v>22</v>
      </c>
      <c r="C11" s="29" t="s">
        <v>23</v>
      </c>
      <c r="D11" s="30" t="s">
        <v>24</v>
      </c>
      <c r="E11" s="31"/>
      <c r="F11" s="32" t="s">
        <v>25</v>
      </c>
      <c r="G11" s="33"/>
      <c r="H11" s="32" t="s">
        <v>26</v>
      </c>
      <c r="I11" s="33"/>
      <c r="J11" s="34" t="s">
        <v>27</v>
      </c>
      <c r="K11" s="33"/>
      <c r="L11" s="35" t="s">
        <v>28</v>
      </c>
      <c r="M11" s="36"/>
    </row>
    <row r="12" spans="1:13">
      <c r="A12" s="37" t="s">
        <v>29</v>
      </c>
      <c r="B12" s="38"/>
      <c r="C12" s="39"/>
      <c r="D12" s="40"/>
      <c r="E12" s="41"/>
      <c r="F12" s="40"/>
      <c r="G12" s="41"/>
      <c r="H12" s="40"/>
      <c r="I12" s="41"/>
      <c r="J12" s="42"/>
      <c r="K12" s="41"/>
      <c r="L12" s="43"/>
      <c r="M12" s="41"/>
    </row>
    <row r="13" spans="1:13">
      <c r="A13" s="37" t="s">
        <v>30</v>
      </c>
      <c r="B13" s="38"/>
      <c r="C13" s="38"/>
      <c r="D13" s="40"/>
      <c r="E13" s="41"/>
      <c r="F13" s="40"/>
      <c r="G13" s="41"/>
      <c r="H13" s="43"/>
      <c r="I13" s="41"/>
      <c r="J13" s="42"/>
      <c r="K13" s="41"/>
      <c r="L13" s="43"/>
      <c r="M13" s="41"/>
    </row>
    <row r="14" spans="1:13">
      <c r="A14" s="44" t="s">
        <v>31</v>
      </c>
      <c r="B14" s="38"/>
      <c r="C14" s="38"/>
      <c r="D14" s="43"/>
      <c r="E14" s="41"/>
      <c r="F14" s="43"/>
      <c r="G14" s="41"/>
      <c r="H14" s="43"/>
      <c r="I14" s="41"/>
      <c r="J14" s="42"/>
      <c r="K14" s="41"/>
      <c r="L14" s="43"/>
      <c r="M14" s="41"/>
    </row>
    <row r="15" spans="1:13">
      <c r="A15" s="44" t="s">
        <v>32</v>
      </c>
      <c r="B15" s="38"/>
      <c r="C15" s="38"/>
      <c r="D15" s="43"/>
      <c r="E15" s="41"/>
      <c r="F15" s="43"/>
      <c r="G15" s="41"/>
      <c r="H15" s="43"/>
      <c r="I15" s="41"/>
      <c r="J15" s="42"/>
      <c r="K15" s="41"/>
      <c r="L15" s="43"/>
      <c r="M15" s="41"/>
    </row>
    <row r="16" spans="1:13">
      <c r="A16" s="39" t="s">
        <v>33</v>
      </c>
      <c r="B16" s="38" t="s">
        <v>34</v>
      </c>
      <c r="C16" s="38" t="s">
        <v>35</v>
      </c>
      <c r="D16" s="43" t="s">
        <v>36</v>
      </c>
      <c r="E16" s="41">
        <v>281737.98</v>
      </c>
      <c r="F16" s="43" t="s">
        <v>36</v>
      </c>
      <c r="G16" s="41">
        <v>203570.67</v>
      </c>
      <c r="H16" s="43" t="s">
        <v>36</v>
      </c>
      <c r="I16" s="41">
        <v>0</v>
      </c>
      <c r="J16" s="42" t="s">
        <v>36</v>
      </c>
      <c r="K16" s="41">
        <v>203570.67</v>
      </c>
      <c r="L16" s="43" t="s">
        <v>36</v>
      </c>
      <c r="M16" s="41">
        <v>280000</v>
      </c>
    </row>
    <row r="17" spans="1:15">
      <c r="A17" s="39" t="s">
        <v>37</v>
      </c>
      <c r="B17" s="38" t="s">
        <v>38</v>
      </c>
      <c r="C17" s="38" t="s">
        <v>35</v>
      </c>
      <c r="D17" s="43"/>
      <c r="E17" s="41">
        <v>940752.05</v>
      </c>
      <c r="F17" s="43"/>
      <c r="G17" s="41">
        <v>1426319.9</v>
      </c>
      <c r="H17" s="43"/>
      <c r="I17" s="41">
        <v>0</v>
      </c>
      <c r="J17" s="42"/>
      <c r="K17" s="41">
        <v>1426319.9</v>
      </c>
      <c r="L17" s="43"/>
      <c r="M17" s="41">
        <v>900000</v>
      </c>
    </row>
    <row r="18" spans="1:15">
      <c r="A18" s="39" t="s">
        <v>39</v>
      </c>
      <c r="B18" s="38" t="s">
        <v>40</v>
      </c>
      <c r="C18" s="38" t="s">
        <v>35</v>
      </c>
      <c r="D18" s="43"/>
      <c r="E18" s="41">
        <v>1187395.3600000001</v>
      </c>
      <c r="F18" s="43"/>
      <c r="G18" s="41">
        <v>1419125.76</v>
      </c>
      <c r="H18" s="43"/>
      <c r="I18" s="41">
        <v>0</v>
      </c>
      <c r="J18" s="42"/>
      <c r="K18" s="41">
        <v>1419125.76</v>
      </c>
      <c r="L18" s="43"/>
      <c r="M18" s="41">
        <v>1187395.3600000001</v>
      </c>
      <c r="O18" s="45"/>
    </row>
    <row r="19" spans="1:15">
      <c r="A19" s="39" t="s">
        <v>41</v>
      </c>
      <c r="B19" s="38" t="s">
        <v>42</v>
      </c>
      <c r="C19" s="38" t="s">
        <v>35</v>
      </c>
      <c r="D19" s="43"/>
      <c r="E19" s="41">
        <v>941589.67</v>
      </c>
      <c r="F19" s="43"/>
      <c r="G19" s="41">
        <v>871649.8</v>
      </c>
      <c r="H19" s="43"/>
      <c r="I19" s="41">
        <v>28350.2</v>
      </c>
      <c r="J19" s="42"/>
      <c r="K19" s="41">
        <v>900000</v>
      </c>
      <c r="L19" s="43"/>
      <c r="M19" s="41">
        <v>900000</v>
      </c>
      <c r="O19" s="45"/>
    </row>
    <row r="20" spans="1:15">
      <c r="A20" s="39" t="s">
        <v>43</v>
      </c>
      <c r="B20" s="38" t="s">
        <v>44</v>
      </c>
      <c r="C20" s="38" t="s">
        <v>35</v>
      </c>
      <c r="D20" s="43"/>
      <c r="E20" s="41">
        <v>0</v>
      </c>
      <c r="F20" s="43"/>
      <c r="G20" s="41">
        <v>0</v>
      </c>
      <c r="H20" s="43"/>
      <c r="I20" s="41">
        <v>5000</v>
      </c>
      <c r="J20" s="42"/>
      <c r="K20" s="41">
        <v>5000</v>
      </c>
      <c r="L20" s="43"/>
      <c r="M20" s="41">
        <v>0</v>
      </c>
      <c r="O20" s="45"/>
    </row>
    <row r="21" spans="1:15">
      <c r="A21" s="39" t="s">
        <v>45</v>
      </c>
      <c r="B21" s="38" t="s">
        <v>46</v>
      </c>
      <c r="C21" s="38" t="s">
        <v>35</v>
      </c>
      <c r="D21" s="43"/>
      <c r="E21" s="41">
        <v>0</v>
      </c>
      <c r="F21" s="43"/>
      <c r="G21" s="41">
        <v>0</v>
      </c>
      <c r="H21" s="43"/>
      <c r="I21" s="41">
        <v>5000</v>
      </c>
      <c r="J21" s="42"/>
      <c r="K21" s="41">
        <v>5000</v>
      </c>
      <c r="L21" s="43"/>
      <c r="M21" s="41">
        <v>0</v>
      </c>
      <c r="O21" s="45"/>
    </row>
    <row r="22" spans="1:15">
      <c r="A22" s="44" t="s">
        <v>47</v>
      </c>
      <c r="B22" s="38"/>
      <c r="C22" s="38"/>
      <c r="D22" s="43"/>
      <c r="E22" s="41"/>
      <c r="F22" s="43"/>
      <c r="G22" s="41"/>
      <c r="H22" s="43"/>
      <c r="I22" s="41"/>
      <c r="J22" s="42"/>
      <c r="K22" s="41"/>
      <c r="L22" s="43"/>
      <c r="M22" s="41"/>
    </row>
    <row r="23" spans="1:15">
      <c r="A23" s="39" t="s">
        <v>48</v>
      </c>
      <c r="B23" s="38"/>
      <c r="C23" s="38"/>
      <c r="D23" s="43"/>
      <c r="E23" s="41"/>
      <c r="F23" s="43"/>
      <c r="G23" s="41"/>
      <c r="H23" s="43"/>
      <c r="I23" s="41"/>
      <c r="J23" s="42"/>
      <c r="K23" s="41"/>
      <c r="L23" s="43"/>
      <c r="M23" s="41"/>
      <c r="O23" s="46"/>
    </row>
    <row r="24" spans="1:15">
      <c r="A24" s="47" t="s">
        <v>49</v>
      </c>
      <c r="B24" s="48" t="s">
        <v>50</v>
      </c>
      <c r="C24" s="48" t="s">
        <v>35</v>
      </c>
      <c r="D24" s="49"/>
      <c r="E24" s="50">
        <v>208764.1</v>
      </c>
      <c r="F24" s="49"/>
      <c r="G24" s="50">
        <v>71370.240000000005</v>
      </c>
      <c r="H24" s="49"/>
      <c r="I24" s="50">
        <v>8629.76</v>
      </c>
      <c r="J24" s="51"/>
      <c r="K24" s="50">
        <v>80000</v>
      </c>
      <c r="L24" s="49"/>
      <c r="M24" s="50">
        <v>150000</v>
      </c>
    </row>
    <row r="25" spans="1:15" ht="9" customHeight="1">
      <c r="A25" s="52"/>
      <c r="B25" s="42"/>
      <c r="C25" s="42"/>
      <c r="D25" s="42"/>
      <c r="E25" s="53"/>
      <c r="F25" s="42"/>
      <c r="G25" s="53"/>
      <c r="H25" s="42"/>
      <c r="I25" s="53"/>
      <c r="J25" s="42"/>
      <c r="K25" s="53"/>
      <c r="L25" s="42"/>
      <c r="M25" s="53"/>
    </row>
    <row r="26" spans="1:15">
      <c r="A26" s="54" t="s">
        <v>51</v>
      </c>
      <c r="B26" s="55"/>
      <c r="C26" s="55"/>
      <c r="D26" s="55"/>
      <c r="E26" s="55"/>
      <c r="F26" s="55"/>
      <c r="G26" s="55"/>
      <c r="H26" s="55"/>
      <c r="I26" s="55"/>
      <c r="J26" s="55"/>
      <c r="K26" s="55"/>
      <c r="L26" s="55"/>
      <c r="M26" s="55"/>
      <c r="N26" s="56"/>
    </row>
    <row r="27" spans="1:15">
      <c r="A27" s="54" t="s">
        <v>52</v>
      </c>
      <c r="B27" s="55"/>
      <c r="C27" s="55"/>
      <c r="D27" s="55"/>
      <c r="E27" s="55"/>
      <c r="F27" s="55"/>
      <c r="G27" s="55"/>
      <c r="H27" s="55"/>
      <c r="I27" s="55"/>
      <c r="J27" s="55"/>
      <c r="K27" s="55"/>
      <c r="L27" s="55"/>
      <c r="M27" s="55"/>
      <c r="N27" s="56"/>
    </row>
    <row r="28" spans="1:15">
      <c r="A28" s="55"/>
      <c r="B28" s="55"/>
      <c r="C28" s="55"/>
      <c r="D28" s="55"/>
      <c r="E28" s="55"/>
      <c r="F28" s="55"/>
      <c r="G28" s="55"/>
      <c r="H28" s="55"/>
      <c r="I28" s="55"/>
      <c r="J28" s="55"/>
      <c r="K28" s="55"/>
      <c r="L28" s="55"/>
      <c r="M28" s="55"/>
      <c r="N28" s="56"/>
    </row>
    <row r="29" spans="1:15">
      <c r="A29" s="57"/>
      <c r="B29" s="57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6"/>
    </row>
    <row r="30" spans="1:15">
      <c r="A30" s="58" t="s">
        <v>53</v>
      </c>
      <c r="B30" s="58" t="s">
        <v>54</v>
      </c>
      <c r="C30" s="58"/>
      <c r="D30" s="58"/>
      <c r="E30" s="58"/>
      <c r="F30" s="56"/>
      <c r="G30" s="58" t="s">
        <v>55</v>
      </c>
      <c r="H30" s="58"/>
      <c r="I30" s="58"/>
      <c r="J30" s="58"/>
      <c r="K30" s="58" t="s">
        <v>56</v>
      </c>
      <c r="L30" s="58"/>
      <c r="M30" s="58"/>
      <c r="N30" s="56"/>
    </row>
    <row r="31" spans="1:15">
      <c r="A31" s="58" t="s">
        <v>57</v>
      </c>
      <c r="B31" s="58" t="s">
        <v>58</v>
      </c>
      <c r="C31" s="58"/>
      <c r="D31" s="58"/>
      <c r="E31" s="58"/>
      <c r="F31" s="58" t="s">
        <v>59</v>
      </c>
      <c r="G31" s="58"/>
      <c r="H31" s="58"/>
      <c r="I31" s="58"/>
      <c r="J31" s="58"/>
      <c r="K31" s="58"/>
      <c r="L31" s="58"/>
      <c r="M31" s="58"/>
      <c r="N31" s="56"/>
    </row>
    <row r="32" spans="1:15">
      <c r="A32" s="58"/>
      <c r="B32" s="58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6"/>
    </row>
    <row r="33" spans="1:14">
      <c r="A33" s="58" t="s">
        <v>60</v>
      </c>
      <c r="B33" s="58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6"/>
    </row>
    <row r="34" spans="1:14">
      <c r="A34" s="58"/>
      <c r="B34" s="58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6"/>
    </row>
    <row r="35" spans="1:14">
      <c r="A35" s="58"/>
      <c r="B35" s="58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6"/>
    </row>
    <row r="36" spans="1:14">
      <c r="A36" s="58" t="s">
        <v>61</v>
      </c>
      <c r="B36" s="58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6"/>
    </row>
    <row r="37" spans="1:14">
      <c r="A37" s="58" t="s">
        <v>62</v>
      </c>
      <c r="B37" s="58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6"/>
    </row>
    <row r="38" spans="1:14">
      <c r="A38" s="58"/>
      <c r="B38" s="58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6"/>
    </row>
    <row r="39" spans="1:14">
      <c r="A39" s="58"/>
      <c r="B39" s="58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6"/>
    </row>
    <row r="40" spans="1:14">
      <c r="A40" s="1" t="s">
        <v>0</v>
      </c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1" t="s">
        <v>1</v>
      </c>
    </row>
    <row r="41" spans="1:14">
      <c r="A41" s="1" t="s">
        <v>63</v>
      </c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1"/>
    </row>
    <row r="42" spans="1:14">
      <c r="A42" s="2"/>
      <c r="B42" s="3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</row>
    <row r="43" spans="1:14" ht="15.75">
      <c r="A43" s="4" t="s">
        <v>3</v>
      </c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</row>
    <row r="44" spans="1:14" ht="15.75">
      <c r="A44" s="4" t="s">
        <v>4</v>
      </c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</row>
    <row r="45" spans="1:14" ht="15.75">
      <c r="A45" s="5" t="s">
        <v>5</v>
      </c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</row>
    <row r="46" spans="1:14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</row>
    <row r="47" spans="1:14">
      <c r="A47" s="7"/>
      <c r="B47" s="8" t="s">
        <v>6</v>
      </c>
      <c r="C47" s="8" t="s">
        <v>7</v>
      </c>
      <c r="D47" s="9" t="s">
        <v>8</v>
      </c>
      <c r="E47" s="10"/>
      <c r="F47" s="11" t="s">
        <v>9</v>
      </c>
      <c r="G47" s="12"/>
      <c r="H47" s="12"/>
      <c r="I47" s="12"/>
      <c r="J47" s="12"/>
      <c r="K47" s="13"/>
      <c r="L47" s="14"/>
      <c r="M47" s="15"/>
    </row>
    <row r="48" spans="1:14" ht="16.5">
      <c r="A48" s="16" t="s">
        <v>10</v>
      </c>
      <c r="B48" s="16" t="s">
        <v>11</v>
      </c>
      <c r="C48" s="16" t="s">
        <v>12</v>
      </c>
      <c r="D48" s="17" t="s">
        <v>13</v>
      </c>
      <c r="E48" s="18"/>
      <c r="F48" s="19" t="s">
        <v>14</v>
      </c>
      <c r="G48" s="20"/>
      <c r="H48" s="19" t="s">
        <v>15</v>
      </c>
      <c r="I48" s="20"/>
      <c r="J48" s="21"/>
      <c r="K48" s="22"/>
      <c r="L48" s="23" t="s">
        <v>16</v>
      </c>
      <c r="M48" s="24"/>
    </row>
    <row r="49" spans="1:15">
      <c r="A49" s="25"/>
      <c r="B49" s="16"/>
      <c r="C49" s="16" t="s">
        <v>17</v>
      </c>
      <c r="D49" s="26"/>
      <c r="E49" s="27"/>
      <c r="F49" s="23" t="s">
        <v>13</v>
      </c>
      <c r="G49" s="24"/>
      <c r="H49" s="23" t="s">
        <v>18</v>
      </c>
      <c r="I49" s="24"/>
      <c r="J49" s="23" t="s">
        <v>19</v>
      </c>
      <c r="K49" s="24"/>
      <c r="L49" s="23" t="s">
        <v>20</v>
      </c>
      <c r="M49" s="24"/>
    </row>
    <row r="50" spans="1:15">
      <c r="A50" s="29" t="s">
        <v>21</v>
      </c>
      <c r="B50" s="29" t="s">
        <v>22</v>
      </c>
      <c r="C50" s="29" t="s">
        <v>23</v>
      </c>
      <c r="D50" s="30" t="s">
        <v>24</v>
      </c>
      <c r="E50" s="31"/>
      <c r="F50" s="32" t="s">
        <v>25</v>
      </c>
      <c r="G50" s="33"/>
      <c r="H50" s="32" t="s">
        <v>26</v>
      </c>
      <c r="I50" s="33"/>
      <c r="J50" s="32" t="s">
        <v>27</v>
      </c>
      <c r="K50" s="33"/>
      <c r="L50" s="35" t="s">
        <v>28</v>
      </c>
      <c r="M50" s="36"/>
    </row>
    <row r="51" spans="1:15">
      <c r="A51" s="59" t="s">
        <v>64</v>
      </c>
      <c r="B51" s="60"/>
      <c r="C51" s="61"/>
      <c r="D51" s="43"/>
      <c r="E51" s="41"/>
      <c r="F51" s="43"/>
      <c r="G51" s="62"/>
      <c r="H51" s="43"/>
      <c r="I51" s="41"/>
      <c r="J51" s="43"/>
      <c r="K51" s="41"/>
      <c r="L51" s="43"/>
      <c r="M51" s="41"/>
    </row>
    <row r="52" spans="1:15">
      <c r="A52" s="39" t="s">
        <v>65</v>
      </c>
      <c r="B52" s="38" t="s">
        <v>66</v>
      </c>
      <c r="C52" s="38" t="s">
        <v>35</v>
      </c>
      <c r="D52" s="42"/>
      <c r="E52" s="41">
        <v>74145</v>
      </c>
      <c r="F52" s="42"/>
      <c r="G52" s="41">
        <v>25560</v>
      </c>
      <c r="H52" s="43"/>
      <c r="I52" s="41">
        <v>0</v>
      </c>
      <c r="J52" s="43"/>
      <c r="K52" s="41">
        <v>25560</v>
      </c>
      <c r="L52" s="43"/>
      <c r="M52" s="41">
        <v>50000</v>
      </c>
    </row>
    <row r="53" spans="1:15">
      <c r="A53" s="39" t="s">
        <v>67</v>
      </c>
      <c r="B53" s="38" t="s">
        <v>68</v>
      </c>
      <c r="C53" s="38" t="s">
        <v>35</v>
      </c>
      <c r="D53" s="42"/>
      <c r="E53" s="41">
        <v>277614.78000000003</v>
      </c>
      <c r="F53" s="42"/>
      <c r="G53" s="41">
        <v>81380</v>
      </c>
      <c r="H53" s="43"/>
      <c r="I53" s="41">
        <v>43620</v>
      </c>
      <c r="J53" s="43"/>
      <c r="K53" s="41">
        <v>125000</v>
      </c>
      <c r="L53" s="43"/>
      <c r="M53" s="41">
        <v>200000</v>
      </c>
      <c r="O53" s="46"/>
    </row>
    <row r="54" spans="1:15">
      <c r="A54" s="39" t="s">
        <v>69</v>
      </c>
      <c r="B54" s="38"/>
      <c r="C54" s="39"/>
      <c r="D54" s="63"/>
      <c r="E54" s="41"/>
      <c r="F54" s="63"/>
      <c r="G54" s="41"/>
      <c r="H54" s="40"/>
      <c r="I54" s="41"/>
      <c r="J54" s="40"/>
      <c r="K54" s="41"/>
      <c r="L54" s="40"/>
      <c r="M54" s="41"/>
    </row>
    <row r="55" spans="1:15">
      <c r="A55" s="39" t="s">
        <v>70</v>
      </c>
      <c r="B55" s="38" t="s">
        <v>71</v>
      </c>
      <c r="C55" s="38" t="s">
        <v>35</v>
      </c>
      <c r="D55" s="63"/>
      <c r="E55" s="41">
        <v>0</v>
      </c>
      <c r="F55" s="63"/>
      <c r="G55" s="41">
        <v>10910</v>
      </c>
      <c r="H55" s="40"/>
      <c r="I55" s="41">
        <v>0</v>
      </c>
      <c r="J55" s="40"/>
      <c r="K55" s="41">
        <v>10910</v>
      </c>
      <c r="L55" s="40"/>
      <c r="M55" s="41">
        <v>0</v>
      </c>
    </row>
    <row r="56" spans="1:15">
      <c r="A56" s="39" t="s">
        <v>72</v>
      </c>
      <c r="B56" s="38" t="s">
        <v>73</v>
      </c>
      <c r="C56" s="38" t="s">
        <v>35</v>
      </c>
      <c r="D56" s="63"/>
      <c r="E56" s="41">
        <v>469739.37</v>
      </c>
      <c r="F56" s="63"/>
      <c r="G56" s="41">
        <v>95805</v>
      </c>
      <c r="H56" s="40"/>
      <c r="I56" s="41">
        <v>0</v>
      </c>
      <c r="J56" s="40"/>
      <c r="K56" s="41">
        <v>95805</v>
      </c>
      <c r="L56" s="40"/>
      <c r="M56" s="41">
        <v>200000</v>
      </c>
    </row>
    <row r="57" spans="1:15">
      <c r="A57" s="39" t="s">
        <v>74</v>
      </c>
      <c r="B57" s="38" t="s">
        <v>75</v>
      </c>
      <c r="C57" s="38" t="s">
        <v>35</v>
      </c>
      <c r="D57" s="63"/>
      <c r="E57" s="41">
        <v>155700</v>
      </c>
      <c r="F57" s="63"/>
      <c r="G57" s="41">
        <v>75900</v>
      </c>
      <c r="H57" s="40"/>
      <c r="I57" s="41">
        <v>0</v>
      </c>
      <c r="J57" s="40"/>
      <c r="K57" s="41">
        <v>75900</v>
      </c>
      <c r="L57" s="40"/>
      <c r="M57" s="41">
        <v>100000</v>
      </c>
      <c r="O57" s="46"/>
    </row>
    <row r="58" spans="1:15">
      <c r="A58" s="39" t="s">
        <v>76</v>
      </c>
      <c r="B58" s="38" t="s">
        <v>77</v>
      </c>
      <c r="C58" s="38" t="s">
        <v>35</v>
      </c>
      <c r="D58" s="52"/>
      <c r="E58" s="41">
        <v>40850</v>
      </c>
      <c r="F58" s="52"/>
      <c r="G58" s="41">
        <v>18110</v>
      </c>
      <c r="H58" s="40"/>
      <c r="I58" s="41">
        <v>1890</v>
      </c>
      <c r="J58" s="40"/>
      <c r="K58" s="41">
        <v>20000</v>
      </c>
      <c r="L58" s="40"/>
      <c r="M58" s="41">
        <v>20000</v>
      </c>
      <c r="O58" s="46"/>
    </row>
    <row r="59" spans="1:15">
      <c r="A59" s="39" t="s">
        <v>78</v>
      </c>
      <c r="B59" s="38" t="s">
        <v>79</v>
      </c>
      <c r="C59" s="38" t="s">
        <v>35</v>
      </c>
      <c r="D59" s="52"/>
      <c r="E59" s="41">
        <v>30595</v>
      </c>
      <c r="F59" s="52"/>
      <c r="G59" s="41">
        <v>21205</v>
      </c>
      <c r="H59" s="40"/>
      <c r="I59" s="41">
        <v>0</v>
      </c>
      <c r="J59" s="40"/>
      <c r="K59" s="41">
        <v>21205</v>
      </c>
      <c r="L59" s="40"/>
      <c r="M59" s="41">
        <v>20000</v>
      </c>
    </row>
    <row r="60" spans="1:15">
      <c r="A60" s="39" t="s">
        <v>80</v>
      </c>
      <c r="B60" s="38">
        <v>51322.32</v>
      </c>
      <c r="C60" s="38" t="s">
        <v>35</v>
      </c>
      <c r="D60" s="52"/>
      <c r="E60" s="41">
        <v>0</v>
      </c>
      <c r="F60" s="52"/>
      <c r="G60" s="41">
        <v>51322.32</v>
      </c>
      <c r="H60" s="40"/>
      <c r="I60" s="41">
        <v>0</v>
      </c>
      <c r="J60" s="40"/>
      <c r="K60" s="41">
        <v>51322.32</v>
      </c>
      <c r="L60" s="40"/>
      <c r="M60" s="41">
        <v>0</v>
      </c>
    </row>
    <row r="61" spans="1:15">
      <c r="A61" s="39" t="s">
        <v>81</v>
      </c>
      <c r="B61" s="38" t="s">
        <v>82</v>
      </c>
      <c r="C61" s="38" t="s">
        <v>35</v>
      </c>
      <c r="D61" s="52"/>
      <c r="E61" s="41">
        <v>10110</v>
      </c>
      <c r="F61" s="52"/>
      <c r="G61" s="41">
        <v>53470</v>
      </c>
      <c r="H61" s="40"/>
      <c r="I61" s="41">
        <v>0</v>
      </c>
      <c r="J61" s="40"/>
      <c r="K61" s="41">
        <v>53470</v>
      </c>
      <c r="L61" s="40"/>
      <c r="M61" s="41">
        <v>0</v>
      </c>
    </row>
    <row r="62" spans="1:15">
      <c r="A62" s="39" t="s">
        <v>83</v>
      </c>
      <c r="B62" s="38" t="s">
        <v>84</v>
      </c>
      <c r="C62" s="38" t="s">
        <v>35</v>
      </c>
      <c r="D62" s="42"/>
      <c r="E62" s="41">
        <v>0</v>
      </c>
      <c r="F62" s="42"/>
      <c r="G62" s="41">
        <v>160511.09</v>
      </c>
      <c r="H62" s="43"/>
      <c r="I62" s="41">
        <v>39488.910000000003</v>
      </c>
      <c r="J62" s="43"/>
      <c r="K62" s="41">
        <v>200000</v>
      </c>
      <c r="L62" s="43"/>
      <c r="M62" s="41">
        <v>0</v>
      </c>
      <c r="O62" s="46"/>
    </row>
    <row r="63" spans="1:15" ht="9" customHeight="1">
      <c r="A63" s="47"/>
      <c r="B63" s="48"/>
      <c r="C63" s="48"/>
      <c r="D63" s="51"/>
      <c r="E63" s="50"/>
      <c r="F63" s="51"/>
      <c r="G63" s="50"/>
      <c r="H63" s="49"/>
      <c r="I63" s="50"/>
      <c r="J63" s="49"/>
      <c r="K63" s="50"/>
      <c r="L63" s="49"/>
      <c r="M63" s="50"/>
      <c r="O63" s="46"/>
    </row>
    <row r="64" spans="1:15" ht="10.5" customHeight="1"/>
    <row r="65" spans="1:14" ht="15" customHeight="1">
      <c r="A65" s="54" t="s">
        <v>51</v>
      </c>
      <c r="B65" s="55"/>
      <c r="C65" s="55"/>
      <c r="D65" s="55"/>
      <c r="E65" s="55"/>
      <c r="F65" s="55"/>
      <c r="G65" s="55"/>
      <c r="H65" s="55"/>
      <c r="I65" s="55"/>
      <c r="J65" s="55"/>
      <c r="K65" s="55"/>
      <c r="L65" s="55"/>
      <c r="M65" s="55"/>
      <c r="N65" s="56"/>
    </row>
    <row r="66" spans="1:14" ht="15" customHeight="1">
      <c r="A66" s="54" t="s">
        <v>52</v>
      </c>
      <c r="B66" s="55"/>
      <c r="C66" s="55"/>
      <c r="D66" s="55"/>
      <c r="E66" s="55"/>
      <c r="F66" s="55"/>
      <c r="G66" s="55"/>
      <c r="H66" s="55"/>
      <c r="I66" s="55"/>
      <c r="J66" s="55"/>
      <c r="K66" s="55"/>
      <c r="L66" s="55"/>
      <c r="M66" s="55"/>
      <c r="N66" s="56"/>
    </row>
    <row r="67" spans="1:14" ht="15" customHeight="1">
      <c r="A67" s="55"/>
      <c r="B67" s="55"/>
      <c r="C67" s="55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6"/>
    </row>
    <row r="68" spans="1:14" ht="15" customHeight="1">
      <c r="A68" s="57"/>
      <c r="B68" s="57"/>
      <c r="C68" s="57"/>
      <c r="D68" s="57"/>
      <c r="E68" s="57"/>
      <c r="F68" s="57"/>
      <c r="G68" s="57"/>
      <c r="H68" s="57"/>
      <c r="I68" s="57"/>
      <c r="J68" s="57"/>
      <c r="K68" s="57"/>
      <c r="L68" s="57"/>
      <c r="M68" s="57"/>
      <c r="N68" s="56"/>
    </row>
    <row r="69" spans="1:14" ht="15.75" customHeight="1">
      <c r="A69" s="58" t="s">
        <v>53</v>
      </c>
      <c r="B69" s="58" t="s">
        <v>54</v>
      </c>
      <c r="C69" s="58"/>
      <c r="D69" s="58"/>
      <c r="E69" s="58"/>
      <c r="F69" s="56"/>
      <c r="G69" s="58" t="s">
        <v>85</v>
      </c>
      <c r="H69" s="58"/>
      <c r="I69" s="58"/>
      <c r="J69" s="58"/>
      <c r="K69" s="58" t="s">
        <v>56</v>
      </c>
      <c r="L69" s="58"/>
      <c r="M69" s="58"/>
      <c r="N69" s="56"/>
    </row>
    <row r="70" spans="1:14" ht="15" customHeight="1">
      <c r="A70" s="58" t="s">
        <v>57</v>
      </c>
      <c r="B70" s="58" t="s">
        <v>58</v>
      </c>
      <c r="C70" s="58"/>
      <c r="D70" s="58"/>
      <c r="E70" s="58"/>
      <c r="F70" s="58" t="s">
        <v>86</v>
      </c>
      <c r="G70" s="58"/>
      <c r="H70" s="58"/>
      <c r="I70" s="58"/>
      <c r="J70" s="58"/>
      <c r="K70" s="58"/>
      <c r="L70" s="58"/>
      <c r="M70" s="58"/>
      <c r="N70" s="56"/>
    </row>
    <row r="71" spans="1:14" ht="15" customHeight="1">
      <c r="A71" s="58"/>
      <c r="B71" s="58"/>
      <c r="C71" s="58"/>
      <c r="D71" s="58"/>
      <c r="E71" s="58"/>
      <c r="F71" s="58"/>
      <c r="G71" s="58"/>
      <c r="H71" s="58"/>
      <c r="I71" s="58"/>
      <c r="J71" s="58"/>
      <c r="K71" s="58"/>
      <c r="L71" s="58"/>
      <c r="M71" s="58"/>
      <c r="N71" s="56"/>
    </row>
    <row r="72" spans="1:14" ht="15" customHeight="1">
      <c r="A72" s="58" t="s">
        <v>60</v>
      </c>
      <c r="B72" s="58"/>
      <c r="C72" s="58"/>
      <c r="D72" s="58"/>
      <c r="E72" s="58"/>
      <c r="F72" s="58"/>
      <c r="G72" s="58"/>
      <c r="H72" s="58"/>
      <c r="I72" s="58"/>
      <c r="J72" s="58"/>
      <c r="K72" s="58"/>
      <c r="L72" s="58"/>
      <c r="M72" s="58"/>
      <c r="N72" s="56"/>
    </row>
    <row r="73" spans="1:14" ht="15" customHeight="1">
      <c r="A73" s="58"/>
      <c r="B73" s="58"/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6"/>
    </row>
    <row r="74" spans="1:14" ht="15" customHeight="1">
      <c r="A74" s="58"/>
      <c r="B74" s="58"/>
      <c r="C74" s="58"/>
      <c r="D74" s="58"/>
      <c r="E74" s="58"/>
      <c r="F74" s="58"/>
      <c r="G74" s="58"/>
      <c r="H74" s="58"/>
      <c r="I74" s="58"/>
      <c r="J74" s="58"/>
      <c r="K74" s="58"/>
      <c r="L74" s="58"/>
      <c r="M74" s="58"/>
      <c r="N74" s="56"/>
    </row>
    <row r="75" spans="1:14" ht="15" customHeight="1">
      <c r="A75" s="58" t="s">
        <v>61</v>
      </c>
      <c r="B75" s="58"/>
      <c r="C75" s="58"/>
      <c r="D75" s="58"/>
      <c r="E75" s="58"/>
      <c r="F75" s="58"/>
      <c r="G75" s="58"/>
      <c r="H75" s="58"/>
      <c r="I75" s="58"/>
      <c r="J75" s="58"/>
      <c r="K75" s="58"/>
      <c r="L75" s="58"/>
      <c r="M75" s="58"/>
      <c r="N75" s="56"/>
    </row>
    <row r="76" spans="1:14" ht="15" customHeight="1">
      <c r="A76" s="58" t="s">
        <v>62</v>
      </c>
      <c r="B76" s="58"/>
      <c r="C76" s="58"/>
      <c r="D76" s="58"/>
      <c r="E76" s="58"/>
      <c r="F76" s="58"/>
      <c r="G76" s="58"/>
      <c r="H76" s="58"/>
      <c r="I76" s="58"/>
      <c r="J76" s="58"/>
      <c r="K76" s="58"/>
      <c r="L76" s="58"/>
      <c r="M76" s="58"/>
      <c r="N76" s="56"/>
    </row>
    <row r="77" spans="1:14" ht="15" customHeight="1">
      <c r="A77" s="58"/>
      <c r="B77" s="58"/>
      <c r="C77" s="58"/>
      <c r="D77" s="58"/>
      <c r="E77" s="58"/>
      <c r="F77" s="58"/>
      <c r="G77" s="58"/>
      <c r="H77" s="58"/>
      <c r="I77" s="58"/>
      <c r="J77" s="58"/>
      <c r="K77" s="58"/>
      <c r="L77" s="58"/>
      <c r="M77" s="58"/>
      <c r="N77" s="56"/>
    </row>
    <row r="78" spans="1:14" ht="14.25" customHeight="1"/>
    <row r="79" spans="1:14">
      <c r="A79" s="1" t="s">
        <v>87</v>
      </c>
      <c r="B79" s="3"/>
      <c r="C79" s="2"/>
      <c r="D79" s="2"/>
      <c r="E79" s="2"/>
      <c r="F79" s="2"/>
      <c r="G79" s="2"/>
      <c r="H79" s="2"/>
      <c r="I79" s="2"/>
      <c r="J79" s="2"/>
      <c r="K79" s="2"/>
      <c r="L79" s="2"/>
      <c r="M79" s="1" t="s">
        <v>1</v>
      </c>
    </row>
    <row r="80" spans="1:14" ht="12" customHeight="1">
      <c r="A80" s="1"/>
      <c r="B80" s="3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</row>
    <row r="81" spans="1:15" ht="15.75">
      <c r="A81" s="4" t="s">
        <v>3</v>
      </c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</row>
    <row r="82" spans="1:15" ht="15.75">
      <c r="A82" s="4" t="s">
        <v>4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</row>
    <row r="83" spans="1:15" ht="15.75">
      <c r="A83" s="5" t="s">
        <v>5</v>
      </c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</row>
    <row r="84" spans="1:15">
      <c r="A84" s="7"/>
      <c r="B84" s="8" t="s">
        <v>6</v>
      </c>
      <c r="C84" s="64" t="s">
        <v>7</v>
      </c>
      <c r="D84" s="9" t="s">
        <v>8</v>
      </c>
      <c r="E84" s="10"/>
      <c r="F84" s="11" t="s">
        <v>9</v>
      </c>
      <c r="G84" s="12"/>
      <c r="H84" s="12"/>
      <c r="I84" s="12"/>
      <c r="J84" s="12"/>
      <c r="K84" s="13"/>
      <c r="L84" s="14"/>
      <c r="M84" s="15"/>
    </row>
    <row r="85" spans="1:15" ht="16.5">
      <c r="A85" s="16" t="s">
        <v>10</v>
      </c>
      <c r="B85" s="16" t="s">
        <v>11</v>
      </c>
      <c r="C85" s="65" t="s">
        <v>12</v>
      </c>
      <c r="D85" s="17" t="s">
        <v>13</v>
      </c>
      <c r="E85" s="18"/>
      <c r="F85" s="19" t="s">
        <v>14</v>
      </c>
      <c r="G85" s="20"/>
      <c r="H85" s="66" t="s">
        <v>15</v>
      </c>
      <c r="I85" s="20"/>
      <c r="J85" s="21"/>
      <c r="K85" s="22"/>
      <c r="L85" s="23" t="s">
        <v>16</v>
      </c>
      <c r="M85" s="24"/>
    </row>
    <row r="86" spans="1:15">
      <c r="A86" s="25"/>
      <c r="B86" s="16"/>
      <c r="C86" s="16" t="s">
        <v>17</v>
      </c>
      <c r="D86" s="26"/>
      <c r="E86" s="27"/>
      <c r="F86" s="28" t="s">
        <v>13</v>
      </c>
      <c r="G86" s="24"/>
      <c r="H86" s="23" t="s">
        <v>18</v>
      </c>
      <c r="I86" s="24"/>
      <c r="J86" s="28" t="s">
        <v>19</v>
      </c>
      <c r="K86" s="24"/>
      <c r="L86" s="23" t="s">
        <v>20</v>
      </c>
      <c r="M86" s="24"/>
    </row>
    <row r="87" spans="1:15">
      <c r="A87" s="29" t="s">
        <v>21</v>
      </c>
      <c r="B87" s="29" t="s">
        <v>22</v>
      </c>
      <c r="C87" s="29" t="s">
        <v>23</v>
      </c>
      <c r="D87" s="30" t="s">
        <v>24</v>
      </c>
      <c r="E87" s="31"/>
      <c r="F87" s="32" t="s">
        <v>25</v>
      </c>
      <c r="G87" s="33"/>
      <c r="H87" s="32" t="s">
        <v>26</v>
      </c>
      <c r="I87" s="33"/>
      <c r="J87" s="32" t="s">
        <v>27</v>
      </c>
      <c r="K87" s="33"/>
      <c r="L87" s="35" t="s">
        <v>28</v>
      </c>
      <c r="M87" s="36"/>
    </row>
    <row r="88" spans="1:15">
      <c r="A88" s="44" t="s">
        <v>88</v>
      </c>
      <c r="B88" s="38"/>
      <c r="C88" s="38"/>
      <c r="D88" s="43"/>
      <c r="E88" s="41"/>
      <c r="F88" s="43"/>
      <c r="G88" s="41"/>
      <c r="H88" s="43"/>
      <c r="I88" s="41"/>
      <c r="J88" s="43"/>
      <c r="K88" s="41"/>
      <c r="L88" s="43"/>
      <c r="M88" s="41"/>
    </row>
    <row r="89" spans="1:15">
      <c r="A89" s="39" t="s">
        <v>89</v>
      </c>
      <c r="B89" s="38" t="s">
        <v>90</v>
      </c>
      <c r="C89" s="38" t="s">
        <v>35</v>
      </c>
      <c r="D89" s="43"/>
      <c r="E89" s="41">
        <v>95680231</v>
      </c>
      <c r="F89" s="43"/>
      <c r="G89" s="41">
        <v>51314178</v>
      </c>
      <c r="H89" s="43"/>
      <c r="I89" s="41">
        <v>51314180</v>
      </c>
      <c r="J89" s="43"/>
      <c r="K89" s="41">
        <v>102628358</v>
      </c>
      <c r="L89" s="43"/>
      <c r="M89" s="41">
        <v>112901414</v>
      </c>
      <c r="O89" s="45"/>
    </row>
    <row r="90" spans="1:15">
      <c r="A90" s="67" t="s">
        <v>91</v>
      </c>
      <c r="B90" s="68"/>
      <c r="C90" s="68"/>
      <c r="D90" s="69" t="s">
        <v>36</v>
      </c>
      <c r="E90" s="70">
        <f>E89+E88+E62+E61+E59+E58+E57+E56+E55+E54+E53+E52+E24+E23+E22+E21+E20+E19+E18+E17+E16+E15</f>
        <v>100299224.31</v>
      </c>
      <c r="F90" s="69" t="s">
        <v>36</v>
      </c>
      <c r="G90" s="70">
        <f>G89+G88+G62+G61+G60+G59+G58+G57+G56+G55+G54+G53+G52+G51+G24+G23+G22+G21+G20+G19+G18+G17+G16+G15+G14</f>
        <v>55900387.780000001</v>
      </c>
      <c r="H90" s="69" t="s">
        <v>36</v>
      </c>
      <c r="I90" s="70">
        <f>I89+I88+I62+I61+I60+I59+I58+I57+I56+I55+I54+I53+I52+I51+I24+I23+I22+I21+I20+I19+I18+I17+I16</f>
        <v>51446158.869999997</v>
      </c>
      <c r="J90" s="69" t="s">
        <v>36</v>
      </c>
      <c r="K90" s="70">
        <f>K89+K88+K62+K61+K60+K59+K58+K57+K56+K55+K54+K53+K52+K51+K24+K23+K22+K21+K20+K19+K18+K17+K16</f>
        <v>107346546.65000001</v>
      </c>
      <c r="L90" s="69" t="s">
        <v>36</v>
      </c>
      <c r="M90" s="70">
        <f>M89+M62+M61+M59+M58+M57+M56+M55+M54+M53+M52+M51+M24+M23+M22+M21+M20+M19+M18+M17+M16</f>
        <v>116908809.36</v>
      </c>
    </row>
    <row r="91" spans="1:15">
      <c r="A91" s="39" t="s">
        <v>92</v>
      </c>
      <c r="B91" s="38"/>
      <c r="C91" s="38"/>
      <c r="D91" s="71"/>
      <c r="E91" s="62">
        <v>1187395.3600000001</v>
      </c>
      <c r="F91" s="71"/>
      <c r="G91" s="62">
        <v>1419125.76</v>
      </c>
      <c r="H91" s="71"/>
      <c r="I91" s="62">
        <v>0</v>
      </c>
      <c r="J91" s="71"/>
      <c r="K91" s="62">
        <v>1419125.76</v>
      </c>
      <c r="L91" s="71"/>
      <c r="M91" s="62">
        <v>1187395.3600000001</v>
      </c>
      <c r="O91" s="46"/>
    </row>
    <row r="92" spans="1:15">
      <c r="A92" s="72" t="s">
        <v>93</v>
      </c>
      <c r="B92" s="73"/>
      <c r="C92" s="74"/>
      <c r="D92" s="75" t="s">
        <v>36</v>
      </c>
      <c r="E92" s="76">
        <f>E90-E91</f>
        <v>99111828.950000003</v>
      </c>
      <c r="F92" s="75" t="s">
        <v>36</v>
      </c>
      <c r="G92" s="76">
        <f>G90-G91</f>
        <v>54481262.020000003</v>
      </c>
      <c r="H92" s="75" t="s">
        <v>36</v>
      </c>
      <c r="I92" s="76">
        <f>I90-I91</f>
        <v>51446158.869999997</v>
      </c>
      <c r="J92" s="75" t="s">
        <v>36</v>
      </c>
      <c r="K92" s="76">
        <f>K90-K91</f>
        <v>105927420.89</v>
      </c>
      <c r="L92" s="75" t="s">
        <v>36</v>
      </c>
      <c r="M92" s="76">
        <f>M90-M91</f>
        <v>115721414</v>
      </c>
    </row>
    <row r="93" spans="1:15">
      <c r="A93" s="77" t="s">
        <v>94</v>
      </c>
      <c r="B93" s="38"/>
      <c r="C93" s="78"/>
      <c r="D93" s="40"/>
      <c r="E93" s="78"/>
      <c r="F93" s="40"/>
      <c r="G93" s="78"/>
      <c r="H93" s="40"/>
      <c r="I93" s="41"/>
      <c r="J93" s="40"/>
      <c r="K93" s="78"/>
      <c r="L93" s="40"/>
      <c r="M93" s="78"/>
      <c r="O93" s="46"/>
    </row>
    <row r="94" spans="1:15">
      <c r="A94" s="77" t="s">
        <v>95</v>
      </c>
      <c r="B94" s="61"/>
      <c r="C94" s="39"/>
      <c r="D94" s="40"/>
      <c r="E94" s="41"/>
      <c r="F94" s="52"/>
      <c r="G94" s="79"/>
      <c r="H94" s="40"/>
      <c r="I94" s="41"/>
      <c r="J94" s="40"/>
      <c r="K94" s="41"/>
      <c r="L94" s="40"/>
      <c r="M94" s="41"/>
    </row>
    <row r="95" spans="1:15">
      <c r="A95" s="39" t="s">
        <v>96</v>
      </c>
      <c r="B95" s="61"/>
      <c r="C95" s="39"/>
      <c r="D95" s="40"/>
      <c r="E95" s="41"/>
      <c r="F95" s="52"/>
      <c r="G95" s="41"/>
      <c r="H95" s="40"/>
      <c r="I95" s="41"/>
      <c r="J95" s="40"/>
      <c r="K95" s="41"/>
      <c r="L95" s="40"/>
      <c r="M95" s="41"/>
    </row>
    <row r="96" spans="1:15">
      <c r="A96" s="39" t="s">
        <v>97</v>
      </c>
      <c r="B96" s="38" t="s">
        <v>98</v>
      </c>
      <c r="C96" s="39"/>
      <c r="D96" s="40" t="s">
        <v>36</v>
      </c>
      <c r="E96" s="41">
        <v>18274597.510000002</v>
      </c>
      <c r="F96" s="40" t="s">
        <v>36</v>
      </c>
      <c r="G96" s="41">
        <v>9519842.2200000007</v>
      </c>
      <c r="H96" s="40" t="s">
        <v>36</v>
      </c>
      <c r="I96" s="41">
        <v>13795833.779999999</v>
      </c>
      <c r="J96" s="40" t="s">
        <v>36</v>
      </c>
      <c r="K96" s="41">
        <v>23315676</v>
      </c>
      <c r="L96" s="40" t="s">
        <v>36</v>
      </c>
      <c r="M96" s="41">
        <v>27241596</v>
      </c>
      <c r="O96" s="46"/>
    </row>
    <row r="97" spans="1:15">
      <c r="A97" s="39" t="s">
        <v>99</v>
      </c>
      <c r="B97" s="38" t="s">
        <v>100</v>
      </c>
      <c r="C97" s="39"/>
      <c r="D97" s="40"/>
      <c r="E97" s="41">
        <v>6244249.9699999997</v>
      </c>
      <c r="F97" s="40"/>
      <c r="G97" s="41">
        <v>2077560</v>
      </c>
      <c r="H97" s="40"/>
      <c r="I97" s="41">
        <v>2854200</v>
      </c>
      <c r="J97" s="40"/>
      <c r="K97" s="41">
        <v>4931760</v>
      </c>
      <c r="L97" s="40"/>
      <c r="M97" s="41">
        <v>5449560</v>
      </c>
      <c r="O97" s="46"/>
    </row>
    <row r="98" spans="1:15">
      <c r="A98" s="39" t="s">
        <v>101</v>
      </c>
      <c r="B98" s="38"/>
      <c r="C98" s="39"/>
      <c r="D98" s="40"/>
      <c r="E98" s="41"/>
      <c r="F98" s="40"/>
      <c r="G98" s="41"/>
      <c r="H98" s="40"/>
      <c r="I98" s="41"/>
      <c r="J98" s="52"/>
      <c r="K98" s="41"/>
      <c r="L98" s="40"/>
      <c r="M98" s="41"/>
    </row>
    <row r="99" spans="1:15">
      <c r="A99" s="39" t="s">
        <v>102</v>
      </c>
      <c r="B99" s="38" t="s">
        <v>103</v>
      </c>
      <c r="C99" s="39"/>
      <c r="D99" s="40"/>
      <c r="E99" s="41">
        <v>1363272.27</v>
      </c>
      <c r="F99" s="40"/>
      <c r="G99" s="41">
        <v>736545.45</v>
      </c>
      <c r="H99" s="40"/>
      <c r="I99" s="41">
        <v>1039454.55</v>
      </c>
      <c r="J99" s="52"/>
      <c r="K99" s="41">
        <v>1776000</v>
      </c>
      <c r="L99" s="40"/>
      <c r="M99" s="41">
        <v>1944000</v>
      </c>
      <c r="O99" s="46"/>
    </row>
    <row r="100" spans="1:15">
      <c r="A100" s="39" t="s">
        <v>104</v>
      </c>
      <c r="B100" s="38" t="s">
        <v>105</v>
      </c>
      <c r="C100" s="39"/>
      <c r="D100" s="40"/>
      <c r="E100" s="41">
        <v>1339793.75</v>
      </c>
      <c r="F100" s="40"/>
      <c r="G100" s="41">
        <v>589987.5</v>
      </c>
      <c r="H100" s="40"/>
      <c r="I100" s="41">
        <v>863212.5</v>
      </c>
      <c r="J100" s="52"/>
      <c r="K100" s="41">
        <v>1453200</v>
      </c>
      <c r="L100" s="40"/>
      <c r="M100" s="41">
        <v>1520700</v>
      </c>
      <c r="O100" s="46"/>
    </row>
    <row r="101" spans="1:15">
      <c r="A101" s="39" t="s">
        <v>106</v>
      </c>
      <c r="B101" s="38" t="s">
        <v>107</v>
      </c>
      <c r="C101" s="39"/>
      <c r="D101" s="40"/>
      <c r="E101" s="41">
        <v>1280793.75</v>
      </c>
      <c r="F101" s="40"/>
      <c r="G101" s="41">
        <v>573112.5</v>
      </c>
      <c r="H101" s="40"/>
      <c r="I101" s="41">
        <v>880087.5</v>
      </c>
      <c r="J101" s="52"/>
      <c r="K101" s="41">
        <v>1453200</v>
      </c>
      <c r="L101" s="40"/>
      <c r="M101" s="41">
        <v>1520700</v>
      </c>
      <c r="O101" s="46"/>
    </row>
    <row r="102" spans="1:15">
      <c r="A102" s="39" t="s">
        <v>108</v>
      </c>
      <c r="B102" s="38" t="s">
        <v>109</v>
      </c>
      <c r="C102" s="39"/>
      <c r="D102" s="40"/>
      <c r="E102" s="41">
        <v>291000</v>
      </c>
      <c r="F102" s="40"/>
      <c r="G102" s="41">
        <v>280000</v>
      </c>
      <c r="H102" s="40"/>
      <c r="I102" s="41">
        <v>90000</v>
      </c>
      <c r="J102" s="52"/>
      <c r="K102" s="41">
        <v>370000</v>
      </c>
      <c r="L102" s="40"/>
      <c r="M102" s="41">
        <v>486000</v>
      </c>
      <c r="O102" s="46"/>
    </row>
    <row r="103" spans="1:15">
      <c r="A103" s="47" t="s">
        <v>110</v>
      </c>
      <c r="B103" s="48" t="s">
        <v>111</v>
      </c>
      <c r="C103" s="47"/>
      <c r="D103" s="80"/>
      <c r="E103" s="50">
        <v>82000</v>
      </c>
      <c r="F103" s="80"/>
      <c r="G103" s="50">
        <v>58000</v>
      </c>
      <c r="H103" s="80"/>
      <c r="I103" s="50">
        <v>68000</v>
      </c>
      <c r="J103" s="81"/>
      <c r="K103" s="50">
        <v>126000</v>
      </c>
      <c r="L103" s="80"/>
      <c r="M103" s="50">
        <v>140000</v>
      </c>
      <c r="O103" s="46"/>
    </row>
    <row r="104" spans="1:15">
      <c r="A104" s="54" t="s">
        <v>51</v>
      </c>
      <c r="B104" s="55"/>
      <c r="C104" s="55"/>
      <c r="D104" s="55"/>
      <c r="E104" s="55"/>
      <c r="F104" s="55"/>
      <c r="G104" s="55"/>
      <c r="H104" s="55"/>
      <c r="I104" s="55"/>
      <c r="J104" s="55"/>
      <c r="K104" s="55"/>
      <c r="L104" s="55"/>
      <c r="M104" s="55"/>
      <c r="N104" s="56"/>
    </row>
    <row r="105" spans="1:15">
      <c r="A105" s="54" t="s">
        <v>52</v>
      </c>
      <c r="B105" s="55"/>
      <c r="C105" s="55"/>
      <c r="D105" s="55"/>
      <c r="E105" s="55"/>
      <c r="F105" s="55"/>
      <c r="G105" s="55"/>
      <c r="H105" s="55"/>
      <c r="I105" s="55"/>
      <c r="J105" s="55"/>
      <c r="K105" s="55"/>
      <c r="L105" s="55"/>
      <c r="M105" s="55"/>
      <c r="N105" s="56"/>
    </row>
    <row r="106" spans="1:15">
      <c r="A106" s="55"/>
      <c r="B106" s="55"/>
      <c r="C106" s="55"/>
      <c r="D106" s="55"/>
      <c r="E106" s="55"/>
      <c r="F106" s="55"/>
      <c r="G106" s="55"/>
      <c r="H106" s="55"/>
      <c r="I106" s="55"/>
      <c r="J106" s="55"/>
      <c r="K106" s="55"/>
      <c r="L106" s="55"/>
      <c r="M106" s="55"/>
      <c r="N106" s="56"/>
    </row>
    <row r="107" spans="1:15">
      <c r="A107" s="57"/>
      <c r="B107" s="57"/>
      <c r="C107" s="57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6"/>
    </row>
    <row r="108" spans="1:15">
      <c r="A108" s="58" t="s">
        <v>53</v>
      </c>
      <c r="B108" s="58" t="s">
        <v>54</v>
      </c>
      <c r="C108" s="58"/>
      <c r="D108" s="58"/>
      <c r="E108" s="58"/>
      <c r="F108" s="56"/>
      <c r="G108" s="58" t="s">
        <v>55</v>
      </c>
      <c r="H108" s="58"/>
      <c r="I108" s="58"/>
      <c r="J108" s="58"/>
      <c r="K108" s="58" t="s">
        <v>56</v>
      </c>
      <c r="L108" s="58"/>
      <c r="M108" s="58"/>
      <c r="N108" s="56"/>
    </row>
    <row r="109" spans="1:15">
      <c r="A109" s="58" t="s">
        <v>57</v>
      </c>
      <c r="B109" s="58" t="s">
        <v>112</v>
      </c>
      <c r="C109" s="58"/>
      <c r="D109" s="58"/>
      <c r="E109" s="58"/>
      <c r="F109" s="58" t="s">
        <v>113</v>
      </c>
      <c r="G109" s="58"/>
      <c r="H109" s="58"/>
      <c r="I109" s="58"/>
      <c r="J109" s="58"/>
      <c r="K109" s="58"/>
      <c r="L109" s="58"/>
      <c r="M109" s="58"/>
      <c r="N109" s="56"/>
    </row>
    <row r="110" spans="1:15" ht="10.5" customHeight="1">
      <c r="A110" s="58"/>
      <c r="B110" s="58"/>
      <c r="C110" s="58"/>
      <c r="D110" s="58"/>
      <c r="E110" s="58"/>
      <c r="F110" s="58"/>
      <c r="G110" s="58"/>
      <c r="H110" s="58"/>
      <c r="I110" s="58"/>
      <c r="J110" s="58"/>
      <c r="K110" s="58"/>
      <c r="L110" s="58"/>
      <c r="M110" s="58"/>
      <c r="N110" s="56"/>
    </row>
    <row r="111" spans="1:15">
      <c r="A111" s="58" t="s">
        <v>60</v>
      </c>
      <c r="B111" s="58"/>
      <c r="C111" s="58"/>
      <c r="D111" s="58"/>
      <c r="E111" s="58"/>
      <c r="F111" s="58"/>
      <c r="G111" s="58"/>
      <c r="H111" s="58"/>
      <c r="I111" s="58"/>
      <c r="J111" s="58"/>
      <c r="K111" s="58"/>
      <c r="L111" s="58"/>
      <c r="M111" s="58"/>
      <c r="N111" s="56"/>
    </row>
    <row r="112" spans="1:15">
      <c r="A112" s="58"/>
      <c r="B112" s="58"/>
      <c r="C112" s="58"/>
      <c r="D112" s="58"/>
      <c r="E112" s="58"/>
      <c r="F112" s="58"/>
      <c r="G112" s="58"/>
      <c r="H112" s="58"/>
      <c r="I112" s="58"/>
      <c r="J112" s="58"/>
      <c r="K112" s="58"/>
      <c r="L112" s="58"/>
      <c r="M112" s="58"/>
      <c r="N112" s="56"/>
    </row>
    <row r="113" spans="1:15">
      <c r="A113" s="58"/>
      <c r="B113" s="58"/>
      <c r="C113" s="58"/>
      <c r="D113" s="58"/>
      <c r="E113" s="58"/>
      <c r="F113" s="58"/>
      <c r="G113" s="58"/>
      <c r="H113" s="58"/>
      <c r="I113" s="58"/>
      <c r="J113" s="58"/>
      <c r="K113" s="58"/>
      <c r="L113" s="58"/>
      <c r="M113" s="58"/>
      <c r="N113" s="56"/>
    </row>
    <row r="114" spans="1:15">
      <c r="A114" s="58" t="s">
        <v>61</v>
      </c>
      <c r="B114" s="58"/>
      <c r="C114" s="58"/>
      <c r="D114" s="58"/>
      <c r="E114" s="58"/>
      <c r="F114" s="58"/>
      <c r="G114" s="58"/>
      <c r="H114" s="58"/>
      <c r="I114" s="58"/>
      <c r="J114" s="58"/>
      <c r="K114" s="58"/>
      <c r="L114" s="58"/>
      <c r="M114" s="58"/>
      <c r="N114" s="56"/>
    </row>
    <row r="115" spans="1:15">
      <c r="A115" s="58" t="s">
        <v>62</v>
      </c>
      <c r="B115" s="58"/>
      <c r="C115" s="58"/>
      <c r="D115" s="58"/>
      <c r="E115" s="58"/>
      <c r="F115" s="58"/>
      <c r="G115" s="58"/>
      <c r="H115" s="58"/>
      <c r="I115" s="58"/>
      <c r="J115" s="58"/>
      <c r="K115" s="58"/>
      <c r="L115" s="58"/>
      <c r="M115" s="58"/>
      <c r="N115" s="56"/>
    </row>
    <row r="116" spans="1:15">
      <c r="A116" s="58"/>
      <c r="B116" s="58"/>
      <c r="C116" s="58"/>
      <c r="D116" s="58"/>
      <c r="E116" s="58"/>
      <c r="F116" s="58"/>
      <c r="G116" s="58"/>
      <c r="H116" s="58"/>
      <c r="I116" s="58"/>
      <c r="J116" s="58"/>
      <c r="K116" s="58"/>
      <c r="L116" s="58"/>
      <c r="M116" s="58"/>
      <c r="N116" s="56"/>
    </row>
    <row r="117" spans="1:15">
      <c r="A117" s="58"/>
      <c r="B117" s="58"/>
      <c r="C117" s="58"/>
      <c r="D117" s="58"/>
      <c r="E117" s="58"/>
      <c r="F117" s="58"/>
      <c r="G117" s="58"/>
      <c r="H117" s="58"/>
      <c r="I117" s="58"/>
      <c r="J117" s="58"/>
      <c r="K117" s="58"/>
      <c r="L117" s="58"/>
      <c r="M117" s="58"/>
      <c r="N117" s="56"/>
    </row>
    <row r="118" spans="1:15">
      <c r="A118" s="1" t="s">
        <v>0</v>
      </c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1" t="s">
        <v>1</v>
      </c>
    </row>
    <row r="119" spans="1:15">
      <c r="A119" s="1" t="s">
        <v>114</v>
      </c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1"/>
    </row>
    <row r="120" spans="1:15" ht="9.75" customHeight="1">
      <c r="A120" s="2"/>
      <c r="B120" s="3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</row>
    <row r="121" spans="1:15" ht="15.75">
      <c r="A121" s="4" t="s">
        <v>3</v>
      </c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</row>
    <row r="122" spans="1:15" ht="15.75">
      <c r="A122" s="4" t="s">
        <v>4</v>
      </c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</row>
    <row r="123" spans="1:15" ht="15.75">
      <c r="A123" s="5" t="s">
        <v>5</v>
      </c>
      <c r="B123" s="5"/>
      <c r="C123" s="5"/>
      <c r="D123" s="5"/>
      <c r="E123" s="5"/>
      <c r="F123" s="5"/>
      <c r="G123" s="5"/>
      <c r="H123" s="5"/>
      <c r="I123" s="5"/>
      <c r="J123" s="5"/>
      <c r="K123" s="5"/>
      <c r="L123" s="5"/>
      <c r="M123" s="5"/>
    </row>
    <row r="124" spans="1:15">
      <c r="A124" s="7"/>
      <c r="B124" s="8" t="s">
        <v>6</v>
      </c>
      <c r="C124" s="8" t="s">
        <v>7</v>
      </c>
      <c r="D124" s="9" t="s">
        <v>8</v>
      </c>
      <c r="E124" s="10"/>
      <c r="F124" s="11" t="s">
        <v>9</v>
      </c>
      <c r="G124" s="12"/>
      <c r="H124" s="12"/>
      <c r="I124" s="12"/>
      <c r="J124" s="12"/>
      <c r="K124" s="13"/>
      <c r="L124" s="14"/>
      <c r="M124" s="15"/>
    </row>
    <row r="125" spans="1:15" ht="16.5">
      <c r="A125" s="16" t="s">
        <v>10</v>
      </c>
      <c r="B125" s="16" t="s">
        <v>11</v>
      </c>
      <c r="C125" s="16" t="s">
        <v>12</v>
      </c>
      <c r="D125" s="17" t="s">
        <v>13</v>
      </c>
      <c r="E125" s="18"/>
      <c r="F125" s="19" t="s">
        <v>14</v>
      </c>
      <c r="G125" s="20"/>
      <c r="H125" s="19" t="s">
        <v>15</v>
      </c>
      <c r="I125" s="20"/>
      <c r="J125" s="21"/>
      <c r="K125" s="22"/>
      <c r="L125" s="23" t="s">
        <v>16</v>
      </c>
      <c r="M125" s="24"/>
    </row>
    <row r="126" spans="1:15">
      <c r="A126" s="25"/>
      <c r="B126" s="65"/>
      <c r="C126" s="16" t="s">
        <v>17</v>
      </c>
      <c r="D126" s="26"/>
      <c r="E126" s="27"/>
      <c r="F126" s="23" t="s">
        <v>13</v>
      </c>
      <c r="G126" s="24"/>
      <c r="H126" s="23" t="s">
        <v>18</v>
      </c>
      <c r="I126" s="24"/>
      <c r="J126" s="28" t="s">
        <v>19</v>
      </c>
      <c r="K126" s="24"/>
      <c r="L126" s="23" t="s">
        <v>20</v>
      </c>
      <c r="M126" s="24"/>
    </row>
    <row r="127" spans="1:15">
      <c r="A127" s="29" t="s">
        <v>21</v>
      </c>
      <c r="B127" s="82" t="s">
        <v>22</v>
      </c>
      <c r="C127" s="29" t="s">
        <v>23</v>
      </c>
      <c r="D127" s="30" t="s">
        <v>24</v>
      </c>
      <c r="E127" s="31"/>
      <c r="F127" s="32" t="s">
        <v>25</v>
      </c>
      <c r="G127" s="33"/>
      <c r="H127" s="32" t="s">
        <v>26</v>
      </c>
      <c r="I127" s="33"/>
      <c r="J127" s="34" t="s">
        <v>27</v>
      </c>
      <c r="K127" s="33"/>
      <c r="L127" s="35" t="s">
        <v>28</v>
      </c>
      <c r="M127" s="36"/>
    </row>
    <row r="128" spans="1:15">
      <c r="A128" s="39" t="s">
        <v>115</v>
      </c>
      <c r="B128" s="61" t="s">
        <v>116</v>
      </c>
      <c r="C128" s="78"/>
      <c r="D128" s="63"/>
      <c r="E128" s="41">
        <v>4000</v>
      </c>
      <c r="F128" s="63"/>
      <c r="G128" s="41">
        <v>0</v>
      </c>
      <c r="H128" s="52"/>
      <c r="I128" s="41">
        <v>24000</v>
      </c>
      <c r="J128" s="63"/>
      <c r="K128" s="62">
        <v>24000</v>
      </c>
      <c r="L128" s="63"/>
      <c r="M128" s="41">
        <v>0</v>
      </c>
      <c r="O128" s="46"/>
    </row>
    <row r="129" spans="1:15">
      <c r="A129" s="39" t="s">
        <v>117</v>
      </c>
      <c r="B129" s="38" t="s">
        <v>118</v>
      </c>
      <c r="C129" s="39"/>
      <c r="D129" s="63"/>
      <c r="E129" s="41">
        <v>712757</v>
      </c>
      <c r="F129" s="63"/>
      <c r="G129" s="41">
        <v>321435</v>
      </c>
      <c r="H129" s="52"/>
      <c r="I129" s="41">
        <v>535417.19999999995</v>
      </c>
      <c r="J129" s="63"/>
      <c r="K129" s="41">
        <v>856852.2</v>
      </c>
      <c r="L129" s="63"/>
      <c r="M129" s="41">
        <v>1083553.8</v>
      </c>
      <c r="O129" s="46"/>
    </row>
    <row r="130" spans="1:15">
      <c r="A130" s="39" t="s">
        <v>119</v>
      </c>
      <c r="B130" s="38" t="s">
        <v>120</v>
      </c>
      <c r="C130" s="39"/>
      <c r="D130" s="63"/>
      <c r="E130" s="41">
        <v>0</v>
      </c>
      <c r="F130" s="63"/>
      <c r="G130" s="41">
        <v>0</v>
      </c>
      <c r="H130" s="52"/>
      <c r="I130" s="41">
        <v>20000</v>
      </c>
      <c r="J130" s="63"/>
      <c r="K130" s="41">
        <v>20000</v>
      </c>
      <c r="L130" s="63"/>
      <c r="M130" s="41">
        <v>20000</v>
      </c>
    </row>
    <row r="131" spans="1:15">
      <c r="A131" s="39" t="s">
        <v>121</v>
      </c>
      <c r="B131" s="38" t="s">
        <v>122</v>
      </c>
      <c r="C131" s="39"/>
      <c r="D131" s="63"/>
      <c r="E131" s="41">
        <v>285000</v>
      </c>
      <c r="F131" s="63"/>
      <c r="G131" s="41">
        <v>0</v>
      </c>
      <c r="H131" s="52"/>
      <c r="I131" s="41">
        <v>370000</v>
      </c>
      <c r="J131" s="63"/>
      <c r="K131" s="41">
        <v>370000</v>
      </c>
      <c r="L131" s="63"/>
      <c r="M131" s="41">
        <v>405000</v>
      </c>
    </row>
    <row r="132" spans="1:15">
      <c r="A132" s="39" t="s">
        <v>123</v>
      </c>
      <c r="B132" s="38" t="s">
        <v>124</v>
      </c>
      <c r="C132" s="39"/>
      <c r="D132" s="63"/>
      <c r="E132" s="41">
        <v>1538358</v>
      </c>
      <c r="F132" s="63"/>
      <c r="G132" s="41">
        <v>1481485</v>
      </c>
      <c r="H132" s="52"/>
      <c r="I132" s="41">
        <v>463175</v>
      </c>
      <c r="J132" s="63"/>
      <c r="K132" s="41">
        <v>1944660</v>
      </c>
      <c r="L132" s="63"/>
      <c r="M132" s="41">
        <v>2270133</v>
      </c>
      <c r="O132" s="46"/>
    </row>
    <row r="133" spans="1:15">
      <c r="A133" s="39" t="s">
        <v>125</v>
      </c>
      <c r="B133" s="38" t="s">
        <v>124</v>
      </c>
      <c r="C133" s="39"/>
      <c r="D133" s="63"/>
      <c r="E133" s="41">
        <v>1498790</v>
      </c>
      <c r="F133" s="63"/>
      <c r="G133" s="41">
        <v>0</v>
      </c>
      <c r="H133" s="52"/>
      <c r="I133" s="41">
        <v>1944660</v>
      </c>
      <c r="J133" s="63"/>
      <c r="K133" s="41">
        <v>1944660</v>
      </c>
      <c r="L133" s="63"/>
      <c r="M133" s="41">
        <v>2270133</v>
      </c>
    </row>
    <row r="134" spans="1:15">
      <c r="A134" s="39" t="s">
        <v>126</v>
      </c>
      <c r="B134" s="38" t="s">
        <v>127</v>
      </c>
      <c r="C134" s="39"/>
      <c r="D134" s="63"/>
      <c r="E134" s="41">
        <v>2081037.94</v>
      </c>
      <c r="F134" s="63"/>
      <c r="G134" s="41">
        <v>1114957.3899999999</v>
      </c>
      <c r="H134" s="52"/>
      <c r="I134" s="41">
        <v>1685352.99</v>
      </c>
      <c r="J134" s="63"/>
      <c r="K134" s="41">
        <v>2800310.38</v>
      </c>
      <c r="L134" s="63"/>
      <c r="M134" s="41">
        <v>3268991.54</v>
      </c>
      <c r="O134" s="46"/>
    </row>
    <row r="135" spans="1:15">
      <c r="A135" s="39" t="s">
        <v>128</v>
      </c>
      <c r="B135" s="38" t="s">
        <v>129</v>
      </c>
      <c r="C135" s="39"/>
      <c r="D135" s="63"/>
      <c r="E135" s="41">
        <v>255514.85</v>
      </c>
      <c r="F135" s="63"/>
      <c r="G135" s="41">
        <v>44672.43</v>
      </c>
      <c r="H135" s="52"/>
      <c r="I135" s="41">
        <v>423045.97</v>
      </c>
      <c r="J135" s="63"/>
      <c r="K135" s="41">
        <v>467718.40000000002</v>
      </c>
      <c r="L135" s="63"/>
      <c r="M135" s="41">
        <v>544831.92000000004</v>
      </c>
      <c r="O135" s="46"/>
    </row>
    <row r="136" spans="1:15">
      <c r="A136" s="39" t="s">
        <v>130</v>
      </c>
      <c r="B136" s="38" t="s">
        <v>131</v>
      </c>
      <c r="C136" s="39"/>
      <c r="D136" s="63"/>
      <c r="E136" s="41">
        <v>176144.03</v>
      </c>
      <c r="F136" s="63"/>
      <c r="G136" s="41">
        <v>115680.64</v>
      </c>
      <c r="H136" s="52"/>
      <c r="I136" s="41">
        <v>113669.36</v>
      </c>
      <c r="J136" s="63"/>
      <c r="K136" s="41">
        <v>229350</v>
      </c>
      <c r="L136" s="63"/>
      <c r="M136" s="41">
        <v>309103.07</v>
      </c>
      <c r="O136" s="46"/>
    </row>
    <row r="137" spans="1:15">
      <c r="A137" s="39" t="s">
        <v>132</v>
      </c>
      <c r="B137" s="38" t="s">
        <v>133</v>
      </c>
      <c r="C137" s="39"/>
      <c r="D137" s="52"/>
      <c r="E137" s="41">
        <v>67859.240000000005</v>
      </c>
      <c r="F137" s="52"/>
      <c r="G137" s="41">
        <v>36414.269999999997</v>
      </c>
      <c r="H137" s="52"/>
      <c r="I137" s="41">
        <v>196944.93</v>
      </c>
      <c r="J137" s="52"/>
      <c r="K137" s="41">
        <v>233359.2</v>
      </c>
      <c r="L137" s="52"/>
      <c r="M137" s="41">
        <v>272415.96000000002</v>
      </c>
      <c r="O137" s="46"/>
    </row>
    <row r="138" spans="1:15">
      <c r="A138" s="39" t="s">
        <v>134</v>
      </c>
      <c r="B138" s="38" t="s">
        <v>135</v>
      </c>
      <c r="C138" s="39"/>
      <c r="D138" s="63"/>
      <c r="E138" s="41">
        <v>782492.33</v>
      </c>
      <c r="F138" s="63"/>
      <c r="G138" s="41">
        <v>0</v>
      </c>
      <c r="H138" s="63"/>
      <c r="I138" s="41">
        <v>0</v>
      </c>
      <c r="J138" s="63"/>
      <c r="K138" s="41">
        <v>0</v>
      </c>
      <c r="L138" s="63"/>
      <c r="M138" s="41">
        <v>1200000</v>
      </c>
    </row>
    <row r="139" spans="1:15">
      <c r="A139" s="39" t="s">
        <v>136</v>
      </c>
      <c r="B139" s="38" t="s">
        <v>137</v>
      </c>
      <c r="C139" s="39"/>
      <c r="D139" s="63"/>
      <c r="E139" s="41">
        <v>192550</v>
      </c>
      <c r="F139" s="63"/>
      <c r="G139" s="41">
        <v>86050</v>
      </c>
      <c r="H139" s="63"/>
      <c r="I139" s="41">
        <v>151550</v>
      </c>
      <c r="J139" s="63"/>
      <c r="K139" s="41">
        <v>237600</v>
      </c>
      <c r="L139" s="63"/>
      <c r="M139" s="41">
        <v>297000</v>
      </c>
      <c r="O139" s="46"/>
    </row>
    <row r="140" spans="1:15">
      <c r="A140" s="39" t="s">
        <v>138</v>
      </c>
      <c r="B140" s="38" t="s">
        <v>137</v>
      </c>
      <c r="C140" s="39"/>
      <c r="D140" s="63"/>
      <c r="E140" s="41">
        <v>72837.919999999998</v>
      </c>
      <c r="F140" s="63"/>
      <c r="G140" s="41">
        <v>70802.78</v>
      </c>
      <c r="H140" s="63"/>
      <c r="I140" s="41">
        <v>134197.22</v>
      </c>
      <c r="J140" s="63"/>
      <c r="K140" s="41">
        <v>205000</v>
      </c>
      <c r="L140" s="63"/>
      <c r="M140" s="41">
        <v>205000</v>
      </c>
      <c r="O140" s="46"/>
    </row>
    <row r="141" spans="1:15">
      <c r="A141" s="39" t="s">
        <v>139</v>
      </c>
      <c r="B141" s="38" t="s">
        <v>137</v>
      </c>
      <c r="C141" s="39"/>
      <c r="D141" s="63"/>
      <c r="E141" s="41">
        <v>870000</v>
      </c>
      <c r="F141" s="63"/>
      <c r="G141" s="41">
        <v>0</v>
      </c>
      <c r="H141" s="63"/>
      <c r="I141" s="41">
        <v>1110000</v>
      </c>
      <c r="J141" s="63"/>
      <c r="K141" s="41">
        <v>1110000</v>
      </c>
      <c r="L141" s="63"/>
      <c r="M141" s="41">
        <v>1215000</v>
      </c>
      <c r="O141" s="46"/>
    </row>
    <row r="142" spans="1:15">
      <c r="A142" s="83" t="s">
        <v>140</v>
      </c>
      <c r="B142" s="84"/>
      <c r="C142" s="84"/>
      <c r="D142" s="85" t="s">
        <v>36</v>
      </c>
      <c r="E142" s="70">
        <f>E141+E140+E139+E138+E137+E136+E135+E134+E133+E132+E131+E130+E129+E128+E103+E102+E101+E100+E99+E98+E97+E96</f>
        <v>37413048.560000002</v>
      </c>
      <c r="F142" s="85" t="s">
        <v>36</v>
      </c>
      <c r="G142" s="70">
        <f>G141+G140+G139+G138+G137+G136+G135+G134+G133+G132+G131+G130+G129+G128+G103+G102+G101+G100+G99+G98+G97+G96</f>
        <v>17106545.18</v>
      </c>
      <c r="H142" s="85" t="s">
        <v>36</v>
      </c>
      <c r="I142" s="70">
        <f>I141+I140+I139+I138+I137+I136+I135+I134+I133+I132+I131+I130+I129+I128+I103+I102+I101+I100+I99+I98+I97+I96</f>
        <v>26762801</v>
      </c>
      <c r="J142" s="85" t="s">
        <v>36</v>
      </c>
      <c r="K142" s="70">
        <f>K141+K140+K139+K138+K137+K136+K135+K134+K133+K132+K131+K130+K129+K128+K103+K102+K101+K100+K99+K97+K96</f>
        <v>43869346.18</v>
      </c>
      <c r="L142" s="85" t="s">
        <v>36</v>
      </c>
      <c r="M142" s="70">
        <f>M141+M140+M139+M138+M137+M136+M135+M134+M133+M132+M131+M130+M129+M128+M103+M102+M101+M100+M99+M98+M97+M96+M95</f>
        <v>51663718.289999999</v>
      </c>
      <c r="O142" s="46"/>
    </row>
    <row r="143" spans="1:15">
      <c r="A143" s="54" t="s">
        <v>51</v>
      </c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6"/>
    </row>
    <row r="144" spans="1:15">
      <c r="A144" s="54" t="s">
        <v>52</v>
      </c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6"/>
    </row>
    <row r="145" spans="1:14">
      <c r="A145" s="55"/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6"/>
    </row>
    <row r="146" spans="1:14">
      <c r="A146" s="57"/>
      <c r="B146" s="57"/>
      <c r="C146" s="57"/>
      <c r="D146" s="57"/>
      <c r="E146" s="57"/>
      <c r="F146" s="57"/>
      <c r="G146" s="57"/>
      <c r="H146" s="57"/>
      <c r="I146" s="57"/>
      <c r="J146" s="57"/>
      <c r="K146" s="57"/>
      <c r="L146" s="57"/>
      <c r="M146" s="57"/>
      <c r="N146" s="56"/>
    </row>
    <row r="147" spans="1:14">
      <c r="A147" s="58" t="s">
        <v>53</v>
      </c>
      <c r="B147" s="58" t="s">
        <v>54</v>
      </c>
      <c r="C147" s="58"/>
      <c r="D147" s="58"/>
      <c r="E147" s="58"/>
      <c r="F147" s="56"/>
      <c r="G147" s="58" t="s">
        <v>141</v>
      </c>
      <c r="H147" s="58"/>
      <c r="I147" s="58"/>
      <c r="J147" s="58"/>
      <c r="K147" s="58" t="s">
        <v>56</v>
      </c>
      <c r="L147" s="58"/>
      <c r="M147" s="58"/>
      <c r="N147" s="56"/>
    </row>
    <row r="148" spans="1:14">
      <c r="A148" s="58" t="s">
        <v>57</v>
      </c>
      <c r="B148" s="58" t="s">
        <v>58</v>
      </c>
      <c r="C148" s="58"/>
      <c r="D148" s="58"/>
      <c r="E148" s="58"/>
      <c r="F148" s="58" t="s">
        <v>142</v>
      </c>
      <c r="G148" s="58"/>
      <c r="H148" s="58"/>
      <c r="I148" s="58"/>
      <c r="J148" s="58"/>
      <c r="K148" s="58"/>
      <c r="L148" s="58"/>
      <c r="M148" s="58"/>
      <c r="N148" s="56"/>
    </row>
    <row r="149" spans="1:14">
      <c r="A149" s="58"/>
      <c r="B149" s="58"/>
      <c r="C149" s="58"/>
      <c r="D149" s="58"/>
      <c r="E149" s="58"/>
      <c r="F149" s="58"/>
      <c r="G149" s="58"/>
      <c r="H149" s="58"/>
      <c r="I149" s="58"/>
      <c r="J149" s="58"/>
      <c r="K149" s="58"/>
      <c r="L149" s="58"/>
      <c r="M149" s="58"/>
      <c r="N149" s="56"/>
    </row>
    <row r="150" spans="1:14">
      <c r="A150" s="58" t="s">
        <v>60</v>
      </c>
      <c r="B150" s="58"/>
      <c r="C150" s="58"/>
      <c r="D150" s="58"/>
      <c r="E150" s="58"/>
      <c r="F150" s="58"/>
      <c r="G150" s="58"/>
      <c r="H150" s="58"/>
      <c r="I150" s="58"/>
      <c r="J150" s="58"/>
      <c r="K150" s="58"/>
      <c r="L150" s="58"/>
      <c r="M150" s="58"/>
      <c r="N150" s="56"/>
    </row>
    <row r="151" spans="1:14">
      <c r="A151" s="58"/>
      <c r="B151" s="58"/>
      <c r="C151" s="58"/>
      <c r="D151" s="58"/>
      <c r="E151" s="58"/>
      <c r="F151" s="58"/>
      <c r="G151" s="58"/>
      <c r="H151" s="58"/>
      <c r="I151" s="58"/>
      <c r="J151" s="58"/>
      <c r="K151" s="58"/>
      <c r="L151" s="58"/>
      <c r="M151" s="58"/>
      <c r="N151" s="56"/>
    </row>
    <row r="152" spans="1:14">
      <c r="A152" s="58"/>
      <c r="B152" s="58"/>
      <c r="C152" s="58"/>
      <c r="D152" s="58"/>
      <c r="E152" s="58"/>
      <c r="F152" s="58"/>
      <c r="G152" s="58"/>
      <c r="H152" s="58"/>
      <c r="I152" s="58"/>
      <c r="J152" s="58"/>
      <c r="K152" s="58"/>
      <c r="L152" s="58"/>
      <c r="M152" s="58"/>
      <c r="N152" s="56"/>
    </row>
    <row r="153" spans="1:14">
      <c r="A153" s="58" t="s">
        <v>61</v>
      </c>
      <c r="B153" s="58"/>
      <c r="C153" s="58"/>
      <c r="D153" s="58"/>
      <c r="E153" s="58"/>
      <c r="F153" s="58"/>
      <c r="G153" s="58"/>
      <c r="H153" s="58"/>
      <c r="I153" s="58"/>
      <c r="J153" s="58"/>
      <c r="K153" s="58"/>
      <c r="L153" s="58"/>
      <c r="M153" s="58"/>
      <c r="N153" s="56"/>
    </row>
    <row r="154" spans="1:14">
      <c r="A154" s="58" t="s">
        <v>62</v>
      </c>
      <c r="B154" s="58"/>
      <c r="C154" s="58"/>
      <c r="D154" s="58"/>
      <c r="E154" s="58"/>
      <c r="F154" s="58"/>
      <c r="G154" s="58"/>
      <c r="H154" s="58"/>
      <c r="I154" s="58"/>
      <c r="J154" s="58"/>
      <c r="K154" s="58"/>
      <c r="L154" s="58"/>
      <c r="M154" s="58"/>
      <c r="N154" s="56"/>
    </row>
    <row r="155" spans="1:14">
      <c r="A155" s="58"/>
      <c r="B155" s="58"/>
      <c r="C155" s="58"/>
      <c r="D155" s="58"/>
      <c r="E155" s="58"/>
      <c r="F155" s="58"/>
      <c r="G155" s="58"/>
      <c r="H155" s="58"/>
      <c r="I155" s="58"/>
      <c r="J155" s="58"/>
      <c r="K155" s="58"/>
      <c r="L155" s="58"/>
      <c r="M155" s="58"/>
      <c r="N155" s="56"/>
    </row>
    <row r="156" spans="1:14">
      <c r="A156" s="86"/>
      <c r="B156" s="86"/>
      <c r="C156" s="86"/>
      <c r="D156" s="86"/>
      <c r="E156" s="86"/>
      <c r="F156" s="86"/>
      <c r="G156" s="86"/>
      <c r="H156" s="86"/>
      <c r="I156" s="86"/>
      <c r="J156" s="86"/>
      <c r="K156" s="86"/>
      <c r="L156" s="86"/>
      <c r="M156" s="86"/>
    </row>
    <row r="157" spans="1:14">
      <c r="A157" s="1" t="s">
        <v>143</v>
      </c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1" t="s">
        <v>1</v>
      </c>
    </row>
    <row r="158" spans="1:14" ht="10.5" customHeight="1">
      <c r="A158" s="2"/>
      <c r="B158" s="3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</row>
    <row r="159" spans="1:14" ht="15.75">
      <c r="A159" s="4" t="s">
        <v>3</v>
      </c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</row>
    <row r="160" spans="1:14" ht="15.75">
      <c r="A160" s="4" t="s">
        <v>4</v>
      </c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</row>
    <row r="161" spans="1:15" ht="15.75">
      <c r="A161" s="5" t="s">
        <v>5</v>
      </c>
      <c r="B161" s="5"/>
      <c r="C161" s="5"/>
      <c r="D161" s="5"/>
      <c r="E161" s="5"/>
      <c r="F161" s="5"/>
      <c r="G161" s="5"/>
      <c r="H161" s="5"/>
      <c r="I161" s="5"/>
      <c r="J161" s="5"/>
      <c r="K161" s="5"/>
      <c r="L161" s="5"/>
      <c r="M161" s="5"/>
    </row>
    <row r="162" spans="1:15">
      <c r="A162" s="7"/>
      <c r="B162" s="8" t="s">
        <v>6</v>
      </c>
      <c r="C162" s="8" t="s">
        <v>7</v>
      </c>
      <c r="D162" s="9" t="s">
        <v>8</v>
      </c>
      <c r="E162" s="10"/>
      <c r="F162" s="11" t="s">
        <v>9</v>
      </c>
      <c r="G162" s="12"/>
      <c r="H162" s="12"/>
      <c r="I162" s="12"/>
      <c r="J162" s="12"/>
      <c r="K162" s="13"/>
      <c r="L162" s="14"/>
      <c r="M162" s="15"/>
    </row>
    <row r="163" spans="1:15" ht="16.5">
      <c r="A163" s="16" t="s">
        <v>10</v>
      </c>
      <c r="B163" s="65" t="s">
        <v>11</v>
      </c>
      <c r="C163" s="16" t="s">
        <v>12</v>
      </c>
      <c r="D163" s="17" t="s">
        <v>13</v>
      </c>
      <c r="E163" s="18"/>
      <c r="F163" s="19" t="s">
        <v>14</v>
      </c>
      <c r="G163" s="20"/>
      <c r="H163" s="19" t="s">
        <v>15</v>
      </c>
      <c r="I163" s="20"/>
      <c r="J163" s="21"/>
      <c r="K163" s="22"/>
      <c r="L163" s="23" t="s">
        <v>16</v>
      </c>
      <c r="M163" s="24"/>
    </row>
    <row r="164" spans="1:15">
      <c r="A164" s="25"/>
      <c r="B164" s="65"/>
      <c r="C164" s="16" t="s">
        <v>17</v>
      </c>
      <c r="D164" s="26"/>
      <c r="E164" s="27"/>
      <c r="F164" s="23" t="s">
        <v>13</v>
      </c>
      <c r="G164" s="24"/>
      <c r="H164" s="23" t="s">
        <v>18</v>
      </c>
      <c r="I164" s="24"/>
      <c r="J164" s="28" t="s">
        <v>19</v>
      </c>
      <c r="K164" s="24"/>
      <c r="L164" s="23" t="s">
        <v>20</v>
      </c>
      <c r="M164" s="24"/>
    </row>
    <row r="165" spans="1:15">
      <c r="A165" s="29" t="s">
        <v>21</v>
      </c>
      <c r="B165" s="82" t="s">
        <v>22</v>
      </c>
      <c r="C165" s="29" t="s">
        <v>23</v>
      </c>
      <c r="D165" s="30" t="s">
        <v>24</v>
      </c>
      <c r="E165" s="31"/>
      <c r="F165" s="32" t="s">
        <v>25</v>
      </c>
      <c r="G165" s="33"/>
      <c r="H165" s="32" t="s">
        <v>26</v>
      </c>
      <c r="I165" s="33"/>
      <c r="J165" s="34" t="s">
        <v>27</v>
      </c>
      <c r="K165" s="33"/>
      <c r="L165" s="35" t="s">
        <v>28</v>
      </c>
      <c r="M165" s="36"/>
    </row>
    <row r="166" spans="1:15">
      <c r="A166" s="77" t="s">
        <v>144</v>
      </c>
      <c r="B166" s="61"/>
      <c r="C166" s="39"/>
      <c r="D166" s="63"/>
      <c r="E166" s="41"/>
      <c r="F166" s="63"/>
      <c r="G166" s="41"/>
      <c r="H166" s="63"/>
      <c r="I166" s="41"/>
      <c r="J166" s="63"/>
      <c r="K166" s="41"/>
      <c r="L166" s="63"/>
      <c r="M166" s="41"/>
    </row>
    <row r="167" spans="1:15">
      <c r="A167" s="39" t="s">
        <v>145</v>
      </c>
      <c r="B167" s="61" t="s">
        <v>146</v>
      </c>
      <c r="C167" s="39"/>
      <c r="D167" s="63" t="s">
        <v>36</v>
      </c>
      <c r="E167" s="41">
        <v>2547241.5699999998</v>
      </c>
      <c r="F167" s="63" t="s">
        <v>36</v>
      </c>
      <c r="G167" s="41">
        <v>633476.07999999996</v>
      </c>
      <c r="H167" s="63" t="s">
        <v>36</v>
      </c>
      <c r="I167" s="41">
        <v>1708523.92</v>
      </c>
      <c r="J167" s="63" t="s">
        <v>36</v>
      </c>
      <c r="K167" s="41">
        <v>2342000</v>
      </c>
      <c r="L167" s="63" t="s">
        <v>36</v>
      </c>
      <c r="M167" s="41">
        <v>2342430</v>
      </c>
      <c r="O167" s="46"/>
    </row>
    <row r="168" spans="1:15">
      <c r="A168" s="39" t="s">
        <v>147</v>
      </c>
      <c r="B168" s="61" t="s">
        <v>148</v>
      </c>
      <c r="C168" s="39"/>
      <c r="D168" s="63"/>
      <c r="E168" s="41">
        <v>902270</v>
      </c>
      <c r="F168" s="63"/>
      <c r="G168" s="41">
        <v>56400</v>
      </c>
      <c r="H168" s="63"/>
      <c r="I168" s="41">
        <v>443600</v>
      </c>
      <c r="J168" s="63"/>
      <c r="K168" s="41">
        <v>500000</v>
      </c>
      <c r="L168" s="63"/>
      <c r="M168" s="41">
        <v>500000</v>
      </c>
      <c r="O168" s="46"/>
    </row>
    <row r="169" spans="1:15">
      <c r="A169" s="39" t="s">
        <v>149</v>
      </c>
      <c r="B169" s="61" t="s">
        <v>150</v>
      </c>
      <c r="C169" s="39"/>
      <c r="D169" s="63"/>
      <c r="E169" s="41">
        <v>27106.560000000001</v>
      </c>
      <c r="F169" s="63"/>
      <c r="G169" s="41">
        <v>0</v>
      </c>
      <c r="H169" s="63"/>
      <c r="I169" s="41">
        <v>100000</v>
      </c>
      <c r="J169" s="63"/>
      <c r="K169" s="41">
        <v>100000</v>
      </c>
      <c r="L169" s="63"/>
      <c r="M169" s="41">
        <v>100000</v>
      </c>
    </row>
    <row r="170" spans="1:15">
      <c r="A170" s="39" t="s">
        <v>151</v>
      </c>
      <c r="B170" s="61" t="s">
        <v>152</v>
      </c>
      <c r="C170" s="39"/>
      <c r="D170" s="63"/>
      <c r="E170" s="41">
        <v>980525.63</v>
      </c>
      <c r="F170" s="63"/>
      <c r="G170" s="41">
        <v>310365.21000000002</v>
      </c>
      <c r="H170" s="63"/>
      <c r="I170" s="41">
        <v>467634.79</v>
      </c>
      <c r="J170" s="63"/>
      <c r="K170" s="41">
        <v>778000</v>
      </c>
      <c r="L170" s="63"/>
      <c r="M170" s="41">
        <v>788000</v>
      </c>
      <c r="O170" s="46"/>
    </row>
    <row r="171" spans="1:15">
      <c r="A171" s="39" t="s">
        <v>153</v>
      </c>
      <c r="B171" s="61" t="s">
        <v>154</v>
      </c>
      <c r="C171" s="39"/>
      <c r="D171" s="63"/>
      <c r="E171" s="41">
        <v>72886.12</v>
      </c>
      <c r="F171" s="63"/>
      <c r="G171" s="41">
        <v>20625</v>
      </c>
      <c r="H171" s="63"/>
      <c r="I171" s="41">
        <v>52375</v>
      </c>
      <c r="J171" s="63"/>
      <c r="K171" s="41">
        <v>73000</v>
      </c>
      <c r="L171" s="63"/>
      <c r="M171" s="41">
        <v>73000</v>
      </c>
      <c r="O171" s="46"/>
    </row>
    <row r="172" spans="1:15">
      <c r="A172" s="39" t="s">
        <v>155</v>
      </c>
      <c r="B172" s="61" t="s">
        <v>156</v>
      </c>
      <c r="C172" s="39"/>
      <c r="D172" s="63"/>
      <c r="E172" s="41">
        <v>149808.5</v>
      </c>
      <c r="F172" s="63"/>
      <c r="G172" s="41">
        <v>0</v>
      </c>
      <c r="H172" s="63"/>
      <c r="I172" s="41">
        <v>80000</v>
      </c>
      <c r="J172" s="63"/>
      <c r="K172" s="41">
        <v>80000</v>
      </c>
      <c r="L172" s="63"/>
      <c r="M172" s="41">
        <v>80000</v>
      </c>
    </row>
    <row r="173" spans="1:15">
      <c r="A173" s="39" t="s">
        <v>157</v>
      </c>
      <c r="B173" s="61" t="s">
        <v>158</v>
      </c>
      <c r="C173" s="39"/>
      <c r="D173" s="52"/>
      <c r="E173" s="41">
        <v>642436.92000000004</v>
      </c>
      <c r="F173" s="52"/>
      <c r="G173" s="41">
        <v>108827</v>
      </c>
      <c r="H173" s="52"/>
      <c r="I173" s="41">
        <v>941173</v>
      </c>
      <c r="J173" s="52"/>
      <c r="K173" s="41">
        <v>1050000</v>
      </c>
      <c r="L173" s="52"/>
      <c r="M173" s="41">
        <v>1012000</v>
      </c>
      <c r="O173" s="46"/>
    </row>
    <row r="174" spans="1:15">
      <c r="A174" s="39" t="s">
        <v>159</v>
      </c>
      <c r="B174" s="61" t="s">
        <v>160</v>
      </c>
      <c r="C174" s="39"/>
      <c r="D174" s="52"/>
      <c r="E174" s="41">
        <v>417790.55</v>
      </c>
      <c r="F174" s="52"/>
      <c r="G174" s="41">
        <v>71140</v>
      </c>
      <c r="H174" s="52"/>
      <c r="I174" s="41">
        <v>132860</v>
      </c>
      <c r="J174" s="52"/>
      <c r="K174" s="41">
        <v>204000</v>
      </c>
      <c r="L174" s="52"/>
      <c r="M174" s="41">
        <v>195000</v>
      </c>
      <c r="O174" s="46"/>
    </row>
    <row r="175" spans="1:15">
      <c r="A175" s="39" t="s">
        <v>161</v>
      </c>
      <c r="B175" s="61" t="s">
        <v>162</v>
      </c>
      <c r="C175" s="39"/>
      <c r="D175" s="52"/>
      <c r="E175" s="41">
        <v>1083222.18</v>
      </c>
      <c r="F175" s="52"/>
      <c r="G175" s="41">
        <v>401710</v>
      </c>
      <c r="H175" s="52"/>
      <c r="I175" s="41">
        <v>1613164.46</v>
      </c>
      <c r="J175" s="52"/>
      <c r="K175" s="41">
        <v>2014874.46</v>
      </c>
      <c r="L175" s="52"/>
      <c r="M175" s="41">
        <v>2014874.46</v>
      </c>
      <c r="O175" s="46"/>
    </row>
    <row r="176" spans="1:15">
      <c r="A176" s="39" t="s">
        <v>163</v>
      </c>
      <c r="B176" s="61" t="s">
        <v>164</v>
      </c>
      <c r="C176" s="39"/>
      <c r="D176" s="52"/>
      <c r="E176" s="41">
        <v>3298</v>
      </c>
      <c r="F176" s="52"/>
      <c r="G176" s="41">
        <v>0</v>
      </c>
      <c r="H176" s="52"/>
      <c r="I176" s="41">
        <v>16000</v>
      </c>
      <c r="J176" s="52"/>
      <c r="K176" s="41">
        <v>16000</v>
      </c>
      <c r="L176" s="52"/>
      <c r="M176" s="41">
        <v>15500</v>
      </c>
    </row>
    <row r="177" spans="1:15">
      <c r="A177" s="39" t="s">
        <v>165</v>
      </c>
      <c r="B177" s="61" t="s">
        <v>166</v>
      </c>
      <c r="C177" s="39"/>
      <c r="D177" s="52"/>
      <c r="E177" s="41">
        <v>175305</v>
      </c>
      <c r="F177" s="52"/>
      <c r="G177" s="41">
        <v>21923</v>
      </c>
      <c r="H177" s="52"/>
      <c r="I177" s="41">
        <v>178077</v>
      </c>
      <c r="J177" s="52"/>
      <c r="K177" s="41">
        <v>200000</v>
      </c>
      <c r="L177" s="52"/>
      <c r="M177" s="41">
        <v>200000</v>
      </c>
      <c r="O177" s="46"/>
    </row>
    <row r="178" spans="1:15">
      <c r="A178" s="39" t="s">
        <v>167</v>
      </c>
      <c r="B178" s="61" t="s">
        <v>168</v>
      </c>
      <c r="C178" s="39"/>
      <c r="D178" s="52"/>
      <c r="E178" s="41">
        <v>151880</v>
      </c>
      <c r="F178" s="52"/>
      <c r="G178" s="41">
        <v>2372</v>
      </c>
      <c r="H178" s="52"/>
      <c r="I178" s="41">
        <v>381628</v>
      </c>
      <c r="J178" s="52"/>
      <c r="K178" s="41">
        <v>384000</v>
      </c>
      <c r="L178" s="52"/>
      <c r="M178" s="41">
        <v>382000</v>
      </c>
      <c r="O178" s="46"/>
    </row>
    <row r="179" spans="1:15">
      <c r="A179" s="39" t="s">
        <v>169</v>
      </c>
      <c r="B179" s="61" t="s">
        <v>170</v>
      </c>
      <c r="C179" s="39"/>
      <c r="D179" s="52"/>
      <c r="E179" s="41">
        <v>16944</v>
      </c>
      <c r="F179" s="52"/>
      <c r="G179" s="41">
        <v>0</v>
      </c>
      <c r="H179" s="52"/>
      <c r="I179" s="41">
        <v>50000</v>
      </c>
      <c r="J179" s="52"/>
      <c r="K179" s="41">
        <v>50000</v>
      </c>
      <c r="L179" s="52"/>
      <c r="M179" s="41">
        <v>50000</v>
      </c>
    </row>
    <row r="180" spans="1:15">
      <c r="A180" s="39" t="s">
        <v>171</v>
      </c>
      <c r="B180" s="61" t="s">
        <v>172</v>
      </c>
      <c r="C180" s="39"/>
      <c r="D180" s="52"/>
      <c r="E180" s="41">
        <v>0</v>
      </c>
      <c r="F180" s="52"/>
      <c r="G180" s="41">
        <v>0</v>
      </c>
      <c r="H180" s="52"/>
      <c r="I180" s="41">
        <v>138000</v>
      </c>
      <c r="J180" s="52"/>
      <c r="K180" s="41">
        <v>138000</v>
      </c>
      <c r="L180" s="52"/>
      <c r="M180" s="41">
        <v>88000</v>
      </c>
    </row>
    <row r="181" spans="1:15">
      <c r="A181" s="47" t="s">
        <v>173</v>
      </c>
      <c r="B181" s="87" t="s">
        <v>174</v>
      </c>
      <c r="C181" s="47"/>
      <c r="D181" s="81"/>
      <c r="E181" s="50">
        <v>173500</v>
      </c>
      <c r="F181" s="81"/>
      <c r="G181" s="50">
        <v>0</v>
      </c>
      <c r="H181" s="81"/>
      <c r="I181" s="50">
        <v>50000</v>
      </c>
      <c r="J181" s="81"/>
      <c r="K181" s="50">
        <v>50000</v>
      </c>
      <c r="L181" s="81"/>
      <c r="M181" s="50">
        <v>50000</v>
      </c>
    </row>
    <row r="182" spans="1:15">
      <c r="A182" s="54" t="s">
        <v>51</v>
      </c>
      <c r="B182" s="55"/>
      <c r="C182" s="55"/>
      <c r="D182" s="55"/>
      <c r="E182" s="55"/>
      <c r="F182" s="55"/>
      <c r="G182" s="55"/>
      <c r="H182" s="55"/>
      <c r="I182" s="55"/>
      <c r="J182" s="55"/>
      <c r="K182" s="55"/>
      <c r="L182" s="55"/>
      <c r="M182" s="55"/>
      <c r="N182" s="56"/>
    </row>
    <row r="183" spans="1:15">
      <c r="A183" s="54" t="s">
        <v>52</v>
      </c>
      <c r="B183" s="55"/>
      <c r="C183" s="55"/>
      <c r="D183" s="55"/>
      <c r="E183" s="55"/>
      <c r="F183" s="55"/>
      <c r="G183" s="55"/>
      <c r="H183" s="55"/>
      <c r="I183" s="55"/>
      <c r="J183" s="55"/>
      <c r="K183" s="55"/>
      <c r="L183" s="55"/>
      <c r="M183" s="55"/>
      <c r="N183" s="56"/>
    </row>
    <row r="184" spans="1:15">
      <c r="A184" s="55"/>
      <c r="B184" s="55"/>
      <c r="C184" s="55"/>
      <c r="D184" s="55"/>
      <c r="E184" s="55"/>
      <c r="F184" s="55"/>
      <c r="G184" s="55"/>
      <c r="H184" s="55"/>
      <c r="I184" s="55"/>
      <c r="J184" s="55"/>
      <c r="K184" s="55"/>
      <c r="L184" s="55"/>
      <c r="M184" s="55"/>
      <c r="N184" s="56"/>
    </row>
    <row r="185" spans="1:15">
      <c r="A185" s="57"/>
      <c r="B185" s="57"/>
      <c r="C185" s="57"/>
      <c r="D185" s="57"/>
      <c r="E185" s="57"/>
      <c r="F185" s="57"/>
      <c r="G185" s="57"/>
      <c r="H185" s="57"/>
      <c r="I185" s="57"/>
      <c r="J185" s="57"/>
      <c r="K185" s="57"/>
      <c r="L185" s="57"/>
      <c r="M185" s="57"/>
      <c r="N185" s="56"/>
    </row>
    <row r="186" spans="1:15">
      <c r="A186" s="58" t="s">
        <v>53</v>
      </c>
      <c r="B186" s="58" t="s">
        <v>54</v>
      </c>
      <c r="C186" s="58"/>
      <c r="D186" s="58"/>
      <c r="E186" s="58"/>
      <c r="F186" s="56"/>
      <c r="G186" s="58" t="s">
        <v>55</v>
      </c>
      <c r="H186" s="58"/>
      <c r="I186" s="58"/>
      <c r="J186" s="58"/>
      <c r="K186" s="58" t="s">
        <v>56</v>
      </c>
      <c r="L186" s="58"/>
      <c r="M186" s="58"/>
      <c r="N186" s="56"/>
    </row>
    <row r="187" spans="1:15">
      <c r="A187" s="58" t="s">
        <v>57</v>
      </c>
      <c r="B187" s="58" t="s">
        <v>58</v>
      </c>
      <c r="C187" s="58"/>
      <c r="D187" s="58"/>
      <c r="E187" s="58"/>
      <c r="F187" s="58" t="s">
        <v>175</v>
      </c>
      <c r="G187" s="58"/>
      <c r="H187" s="58"/>
      <c r="I187" s="58"/>
      <c r="J187" s="58"/>
      <c r="K187" s="58"/>
      <c r="L187" s="58"/>
      <c r="M187" s="58"/>
      <c r="N187" s="56"/>
    </row>
    <row r="188" spans="1:15" ht="11.25" customHeight="1">
      <c r="A188" s="58"/>
      <c r="B188" s="58"/>
      <c r="C188" s="58"/>
      <c r="D188" s="58"/>
      <c r="E188" s="58"/>
      <c r="F188" s="58"/>
      <c r="G188" s="58"/>
      <c r="H188" s="58"/>
      <c r="I188" s="58"/>
      <c r="J188" s="58"/>
      <c r="K188" s="58"/>
      <c r="L188" s="58"/>
      <c r="M188" s="58"/>
      <c r="N188" s="56"/>
    </row>
    <row r="189" spans="1:15">
      <c r="A189" s="58" t="s">
        <v>60</v>
      </c>
      <c r="B189" s="58"/>
      <c r="C189" s="58"/>
      <c r="D189" s="58"/>
      <c r="E189" s="58"/>
      <c r="F189" s="58"/>
      <c r="G189" s="58"/>
      <c r="H189" s="58"/>
      <c r="I189" s="58"/>
      <c r="J189" s="58"/>
      <c r="K189" s="58"/>
      <c r="L189" s="58"/>
      <c r="M189" s="58"/>
      <c r="N189" s="56"/>
    </row>
    <row r="190" spans="1:15">
      <c r="A190" s="58"/>
      <c r="B190" s="58"/>
      <c r="C190" s="58"/>
      <c r="D190" s="58"/>
      <c r="E190" s="58"/>
      <c r="F190" s="58"/>
      <c r="G190" s="58"/>
      <c r="H190" s="58"/>
      <c r="I190" s="58"/>
      <c r="J190" s="58"/>
      <c r="K190" s="58"/>
      <c r="L190" s="58"/>
      <c r="M190" s="58"/>
      <c r="N190" s="56"/>
    </row>
    <row r="191" spans="1:15">
      <c r="A191" s="58"/>
      <c r="B191" s="58"/>
      <c r="C191" s="58"/>
      <c r="D191" s="58"/>
      <c r="E191" s="58"/>
      <c r="F191" s="58"/>
      <c r="G191" s="58"/>
      <c r="H191" s="58"/>
      <c r="I191" s="58"/>
      <c r="J191" s="58"/>
      <c r="K191" s="58"/>
      <c r="L191" s="58"/>
      <c r="M191" s="58"/>
      <c r="N191" s="56"/>
    </row>
    <row r="192" spans="1:15">
      <c r="A192" s="58" t="s">
        <v>61</v>
      </c>
      <c r="B192" s="58"/>
      <c r="C192" s="58"/>
      <c r="D192" s="58"/>
      <c r="E192" s="58"/>
      <c r="F192" s="58"/>
      <c r="G192" s="58"/>
      <c r="H192" s="58"/>
      <c r="I192" s="58"/>
      <c r="J192" s="58"/>
      <c r="K192" s="58"/>
      <c r="L192" s="58"/>
      <c r="M192" s="58"/>
      <c r="N192" s="56"/>
    </row>
    <row r="193" spans="1:15">
      <c r="A193" s="58" t="s">
        <v>62</v>
      </c>
      <c r="B193" s="58"/>
      <c r="C193" s="58"/>
      <c r="D193" s="58"/>
      <c r="E193" s="58"/>
      <c r="F193" s="58"/>
      <c r="G193" s="58"/>
      <c r="H193" s="58"/>
      <c r="I193" s="58"/>
      <c r="J193" s="58"/>
      <c r="K193" s="58"/>
      <c r="L193" s="58"/>
      <c r="M193" s="58"/>
      <c r="N193" s="56"/>
    </row>
    <row r="194" spans="1:15">
      <c r="A194" s="58"/>
      <c r="B194" s="58"/>
      <c r="C194" s="58"/>
      <c r="D194" s="58"/>
      <c r="E194" s="58"/>
      <c r="F194" s="58"/>
      <c r="G194" s="58"/>
      <c r="H194" s="58"/>
      <c r="I194" s="58"/>
      <c r="J194" s="58"/>
      <c r="K194" s="58"/>
      <c r="L194" s="58"/>
      <c r="M194" s="58"/>
      <c r="N194" s="56"/>
    </row>
    <row r="196" spans="1:15">
      <c r="A196" s="1" t="s">
        <v>0</v>
      </c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1" t="s">
        <v>1</v>
      </c>
    </row>
    <row r="197" spans="1:15">
      <c r="A197" s="1" t="s">
        <v>176</v>
      </c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1"/>
    </row>
    <row r="198" spans="1:15" ht="15.75">
      <c r="A198" s="4" t="s">
        <v>3</v>
      </c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</row>
    <row r="199" spans="1:15" ht="15.75">
      <c r="A199" s="4" t="s">
        <v>4</v>
      </c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</row>
    <row r="200" spans="1:15" ht="14.25" customHeight="1">
      <c r="A200" s="5" t="s">
        <v>5</v>
      </c>
      <c r="B200" s="5"/>
      <c r="C200" s="5"/>
      <c r="D200" s="5"/>
      <c r="E200" s="5"/>
      <c r="F200" s="5"/>
      <c r="G200" s="5"/>
      <c r="H200" s="5"/>
      <c r="I200" s="5"/>
      <c r="J200" s="5"/>
      <c r="K200" s="5"/>
      <c r="L200" s="5"/>
      <c r="M200" s="5"/>
    </row>
    <row r="201" spans="1:15">
      <c r="A201" s="7"/>
      <c r="B201" s="8" t="s">
        <v>6</v>
      </c>
      <c r="C201" s="8" t="s">
        <v>7</v>
      </c>
      <c r="D201" s="9" t="s">
        <v>8</v>
      </c>
      <c r="E201" s="10"/>
      <c r="F201" s="11" t="s">
        <v>9</v>
      </c>
      <c r="G201" s="12"/>
      <c r="H201" s="12"/>
      <c r="I201" s="12"/>
      <c r="J201" s="12"/>
      <c r="K201" s="13"/>
      <c r="L201" s="14"/>
      <c r="M201" s="15"/>
    </row>
    <row r="202" spans="1:15" ht="16.5">
      <c r="A202" s="16" t="s">
        <v>10</v>
      </c>
      <c r="B202" s="16" t="s">
        <v>11</v>
      </c>
      <c r="C202" s="16" t="s">
        <v>12</v>
      </c>
      <c r="D202" s="17" t="s">
        <v>13</v>
      </c>
      <c r="E202" s="18"/>
      <c r="F202" s="19" t="s">
        <v>14</v>
      </c>
      <c r="G202" s="20"/>
      <c r="H202" s="19" t="s">
        <v>15</v>
      </c>
      <c r="I202" s="20"/>
      <c r="J202" s="21"/>
      <c r="K202" s="22"/>
      <c r="L202" s="23" t="s">
        <v>16</v>
      </c>
      <c r="M202" s="24"/>
    </row>
    <row r="203" spans="1:15">
      <c r="A203" s="25"/>
      <c r="B203" s="16"/>
      <c r="C203" s="16" t="s">
        <v>17</v>
      </c>
      <c r="D203" s="26"/>
      <c r="E203" s="27"/>
      <c r="F203" s="23" t="s">
        <v>13</v>
      </c>
      <c r="G203" s="24"/>
      <c r="H203" s="23" t="s">
        <v>18</v>
      </c>
      <c r="I203" s="24"/>
      <c r="J203" s="28" t="s">
        <v>19</v>
      </c>
      <c r="K203" s="24"/>
      <c r="L203" s="23" t="s">
        <v>20</v>
      </c>
      <c r="M203" s="24"/>
    </row>
    <row r="204" spans="1:15">
      <c r="A204" s="29" t="s">
        <v>21</v>
      </c>
      <c r="B204" s="29" t="s">
        <v>22</v>
      </c>
      <c r="C204" s="29" t="s">
        <v>23</v>
      </c>
      <c r="D204" s="30" t="s">
        <v>24</v>
      </c>
      <c r="E204" s="31"/>
      <c r="F204" s="32" t="s">
        <v>25</v>
      </c>
      <c r="G204" s="33"/>
      <c r="H204" s="32" t="s">
        <v>26</v>
      </c>
      <c r="I204" s="33"/>
      <c r="J204" s="34" t="s">
        <v>27</v>
      </c>
      <c r="K204" s="33"/>
      <c r="L204" s="35" t="s">
        <v>28</v>
      </c>
      <c r="M204" s="36"/>
    </row>
    <row r="205" spans="1:15">
      <c r="A205" s="39" t="s">
        <v>177</v>
      </c>
      <c r="B205" s="38" t="s">
        <v>178</v>
      </c>
      <c r="C205" s="39"/>
      <c r="D205" s="63"/>
      <c r="E205" s="41">
        <v>8479.66</v>
      </c>
      <c r="F205" s="63"/>
      <c r="G205" s="41">
        <v>0</v>
      </c>
      <c r="H205" s="63"/>
      <c r="I205" s="41">
        <v>200000</v>
      </c>
      <c r="J205" s="63"/>
      <c r="K205" s="41">
        <v>200000</v>
      </c>
      <c r="L205" s="63"/>
      <c r="M205" s="41">
        <v>218000</v>
      </c>
    </row>
    <row r="206" spans="1:15">
      <c r="A206" s="39" t="s">
        <v>179</v>
      </c>
      <c r="B206" s="38" t="s">
        <v>180</v>
      </c>
      <c r="C206" s="39"/>
      <c r="D206" s="63"/>
      <c r="E206" s="41">
        <v>49732</v>
      </c>
      <c r="F206" s="63"/>
      <c r="G206" s="41">
        <v>15117</v>
      </c>
      <c r="H206" s="63"/>
      <c r="I206" s="41">
        <v>34883</v>
      </c>
      <c r="J206" s="63"/>
      <c r="K206" s="41">
        <v>50000</v>
      </c>
      <c r="L206" s="63"/>
      <c r="M206" s="41">
        <v>50000</v>
      </c>
      <c r="O206" s="46"/>
    </row>
    <row r="207" spans="1:15">
      <c r="A207" s="39" t="s">
        <v>181</v>
      </c>
      <c r="B207" s="61" t="s">
        <v>182</v>
      </c>
      <c r="C207" s="39"/>
      <c r="D207" s="63"/>
      <c r="E207" s="41">
        <v>555933</v>
      </c>
      <c r="F207" s="63"/>
      <c r="G207" s="41">
        <v>53850</v>
      </c>
      <c r="H207" s="63"/>
      <c r="I207" s="41">
        <v>146150</v>
      </c>
      <c r="J207" s="63"/>
      <c r="K207" s="41">
        <v>200000</v>
      </c>
      <c r="L207" s="63"/>
      <c r="M207" s="41">
        <v>200000</v>
      </c>
      <c r="O207" s="46"/>
    </row>
    <row r="208" spans="1:15">
      <c r="A208" s="39" t="s">
        <v>183</v>
      </c>
      <c r="B208" s="61" t="s">
        <v>184</v>
      </c>
      <c r="C208" s="39"/>
      <c r="D208" s="63"/>
      <c r="E208" s="41">
        <v>38000</v>
      </c>
      <c r="F208" s="63"/>
      <c r="G208" s="41">
        <v>0</v>
      </c>
      <c r="H208" s="63"/>
      <c r="I208" s="41">
        <v>106000</v>
      </c>
      <c r="J208" s="63"/>
      <c r="K208" s="41">
        <v>106000</v>
      </c>
      <c r="L208" s="63"/>
      <c r="M208" s="41">
        <v>103000</v>
      </c>
      <c r="O208" s="46"/>
    </row>
    <row r="209" spans="1:15">
      <c r="A209" s="39" t="s">
        <v>185</v>
      </c>
      <c r="B209" s="61" t="s">
        <v>186</v>
      </c>
      <c r="C209" s="39"/>
      <c r="D209" s="63"/>
      <c r="E209" s="41">
        <v>0</v>
      </c>
      <c r="F209" s="63"/>
      <c r="G209" s="41">
        <v>0</v>
      </c>
      <c r="H209" s="63"/>
      <c r="I209" s="41">
        <v>150000</v>
      </c>
      <c r="J209" s="63"/>
      <c r="K209" s="41">
        <v>150000</v>
      </c>
      <c r="L209" s="63"/>
      <c r="M209" s="41">
        <v>150000</v>
      </c>
    </row>
    <row r="210" spans="1:15">
      <c r="A210" s="39" t="s">
        <v>187</v>
      </c>
      <c r="B210" s="61" t="s">
        <v>188</v>
      </c>
      <c r="C210" s="39"/>
      <c r="D210" s="63"/>
      <c r="E210" s="41">
        <v>96100</v>
      </c>
      <c r="F210" s="63"/>
      <c r="G210" s="41">
        <v>0</v>
      </c>
      <c r="H210" s="63"/>
      <c r="I210" s="41">
        <v>500000</v>
      </c>
      <c r="J210" s="63"/>
      <c r="K210" s="41">
        <v>500000</v>
      </c>
      <c r="L210" s="63"/>
      <c r="M210" s="41">
        <v>500000</v>
      </c>
    </row>
    <row r="211" spans="1:15">
      <c r="A211" s="39" t="s">
        <v>189</v>
      </c>
      <c r="B211" s="61" t="s">
        <v>190</v>
      </c>
      <c r="C211" s="39"/>
      <c r="D211" s="63"/>
      <c r="E211" s="41">
        <v>160000</v>
      </c>
      <c r="F211" s="63"/>
      <c r="G211" s="41">
        <v>26730</v>
      </c>
      <c r="H211" s="63"/>
      <c r="I211" s="41">
        <v>133270</v>
      </c>
      <c r="J211" s="63"/>
      <c r="K211" s="41">
        <v>160000</v>
      </c>
      <c r="L211" s="63"/>
      <c r="M211" s="41">
        <v>160000</v>
      </c>
      <c r="O211" s="46"/>
    </row>
    <row r="212" spans="1:15" ht="14.25" customHeight="1">
      <c r="A212" s="39" t="s">
        <v>191</v>
      </c>
      <c r="B212" s="61" t="s">
        <v>192</v>
      </c>
      <c r="C212" s="39"/>
      <c r="D212" s="63"/>
      <c r="E212" s="41">
        <v>40000</v>
      </c>
      <c r="F212" s="63"/>
      <c r="G212" s="41">
        <v>0</v>
      </c>
      <c r="H212" s="63"/>
      <c r="I212" s="41">
        <v>0</v>
      </c>
      <c r="J212" s="63"/>
      <c r="K212" s="41">
        <v>0</v>
      </c>
      <c r="L212" s="63"/>
      <c r="M212" s="41">
        <v>0</v>
      </c>
    </row>
    <row r="213" spans="1:15">
      <c r="A213" s="39" t="s">
        <v>193</v>
      </c>
      <c r="B213" s="61" t="s">
        <v>194</v>
      </c>
      <c r="C213" s="39"/>
      <c r="D213" s="63"/>
      <c r="E213" s="41">
        <v>1828599.28</v>
      </c>
      <c r="F213" s="63"/>
      <c r="G213" s="41">
        <v>1407098.64</v>
      </c>
      <c r="H213" s="63"/>
      <c r="I213" s="41">
        <v>1592901.36</v>
      </c>
      <c r="J213" s="63"/>
      <c r="K213" s="41">
        <v>3000000</v>
      </c>
      <c r="L213" s="63"/>
      <c r="M213" s="41">
        <v>3000000</v>
      </c>
      <c r="O213" s="46"/>
    </row>
    <row r="214" spans="1:15">
      <c r="A214" s="39" t="s">
        <v>195</v>
      </c>
      <c r="B214" s="61" t="s">
        <v>196</v>
      </c>
      <c r="C214" s="39"/>
      <c r="D214" s="63"/>
      <c r="E214" s="41">
        <v>429700</v>
      </c>
      <c r="F214" s="63"/>
      <c r="G214" s="41">
        <v>61000</v>
      </c>
      <c r="H214" s="63"/>
      <c r="I214" s="41">
        <v>2189000</v>
      </c>
      <c r="J214" s="63"/>
      <c r="K214" s="41">
        <v>2250000</v>
      </c>
      <c r="L214" s="63"/>
      <c r="M214" s="41">
        <v>289000</v>
      </c>
      <c r="O214" s="46"/>
    </row>
    <row r="215" spans="1:15">
      <c r="A215" s="39" t="s">
        <v>197</v>
      </c>
      <c r="B215" s="61"/>
      <c r="C215" s="39"/>
      <c r="D215" s="63"/>
      <c r="E215" s="41">
        <v>0</v>
      </c>
      <c r="F215" s="63"/>
      <c r="G215" s="41">
        <v>0</v>
      </c>
      <c r="H215" s="63"/>
      <c r="I215" s="41">
        <v>0</v>
      </c>
      <c r="J215" s="63"/>
      <c r="K215" s="41">
        <v>0</v>
      </c>
      <c r="L215" s="63"/>
      <c r="M215" s="41"/>
    </row>
    <row r="216" spans="1:15">
      <c r="A216" s="39" t="s">
        <v>198</v>
      </c>
      <c r="B216" s="61" t="s">
        <v>199</v>
      </c>
      <c r="C216" s="39"/>
      <c r="D216" s="63"/>
      <c r="E216" s="41">
        <v>0</v>
      </c>
      <c r="F216" s="63"/>
      <c r="G216" s="41">
        <v>0</v>
      </c>
      <c r="H216" s="63"/>
      <c r="I216" s="41">
        <v>388000</v>
      </c>
      <c r="J216" s="63"/>
      <c r="K216" s="41">
        <v>388000</v>
      </c>
      <c r="L216" s="63"/>
      <c r="M216" s="41">
        <v>343800</v>
      </c>
      <c r="O216" s="46"/>
    </row>
    <row r="217" spans="1:15">
      <c r="A217" s="39" t="s">
        <v>200</v>
      </c>
      <c r="B217" s="61" t="s">
        <v>201</v>
      </c>
      <c r="C217" s="39"/>
      <c r="D217" s="63"/>
      <c r="E217" s="41">
        <v>0</v>
      </c>
      <c r="F217" s="63"/>
      <c r="G217" s="41">
        <v>1703.47</v>
      </c>
      <c r="H217" s="63"/>
      <c r="I217" s="41">
        <v>154796.53</v>
      </c>
      <c r="J217" s="63"/>
      <c r="K217" s="41">
        <v>156500</v>
      </c>
      <c r="L217" s="63"/>
      <c r="M217" s="41">
        <v>150000</v>
      </c>
      <c r="O217" s="46"/>
    </row>
    <row r="218" spans="1:15">
      <c r="A218" s="39" t="s">
        <v>202</v>
      </c>
      <c r="B218" s="61" t="s">
        <v>201</v>
      </c>
      <c r="C218" s="39"/>
      <c r="D218" s="63"/>
      <c r="E218" s="41">
        <v>7668</v>
      </c>
      <c r="F218" s="63"/>
      <c r="G218" s="41">
        <v>0</v>
      </c>
      <c r="H218" s="63"/>
      <c r="I218" s="41">
        <v>30000</v>
      </c>
      <c r="J218" s="63"/>
      <c r="K218" s="41">
        <v>30000</v>
      </c>
      <c r="L218" s="63"/>
      <c r="M218" s="41">
        <v>40000</v>
      </c>
    </row>
    <row r="219" spans="1:15" ht="14.25" customHeight="1">
      <c r="A219" s="39" t="s">
        <v>203</v>
      </c>
      <c r="B219" s="61"/>
      <c r="C219" s="39"/>
      <c r="D219" s="63"/>
      <c r="E219" s="41"/>
      <c r="F219" s="63"/>
      <c r="G219" s="41"/>
      <c r="H219" s="63"/>
      <c r="I219" s="41"/>
      <c r="J219" s="63"/>
      <c r="K219" s="41"/>
      <c r="L219" s="63"/>
      <c r="M219" s="41"/>
    </row>
    <row r="220" spans="1:15" ht="14.25" customHeight="1">
      <c r="A220" s="39" t="s">
        <v>204</v>
      </c>
      <c r="B220" s="61" t="s">
        <v>201</v>
      </c>
      <c r="C220" s="39"/>
      <c r="D220" s="63"/>
      <c r="E220" s="41">
        <v>964790</v>
      </c>
      <c r="F220" s="63"/>
      <c r="G220" s="41">
        <v>909080</v>
      </c>
      <c r="H220" s="63"/>
      <c r="I220" s="41">
        <v>493517.8</v>
      </c>
      <c r="J220" s="63"/>
      <c r="K220" s="41">
        <v>1402597.8</v>
      </c>
      <c r="L220" s="63"/>
      <c r="M220" s="41">
        <v>1402597.8</v>
      </c>
      <c r="O220" s="46"/>
    </row>
    <row r="221" spans="1:15">
      <c r="A221" s="39" t="s">
        <v>205</v>
      </c>
      <c r="B221" s="61" t="s">
        <v>201</v>
      </c>
      <c r="C221" s="39"/>
      <c r="D221" s="63"/>
      <c r="E221" s="41">
        <v>0</v>
      </c>
      <c r="F221" s="63"/>
      <c r="G221" s="41">
        <v>0</v>
      </c>
      <c r="H221" s="63"/>
      <c r="I221" s="41">
        <v>50000</v>
      </c>
      <c r="J221" s="63"/>
      <c r="K221" s="41">
        <v>50000</v>
      </c>
      <c r="L221" s="63"/>
      <c r="M221" s="41">
        <v>26685.97</v>
      </c>
    </row>
    <row r="222" spans="1:15">
      <c r="A222" s="47" t="s">
        <v>206</v>
      </c>
      <c r="B222" s="87" t="s">
        <v>207</v>
      </c>
      <c r="C222" s="47"/>
      <c r="D222" s="81"/>
      <c r="E222" s="50">
        <v>295074</v>
      </c>
      <c r="F222" s="81"/>
      <c r="G222" s="50">
        <v>66895</v>
      </c>
      <c r="H222" s="81"/>
      <c r="I222" s="50">
        <v>240105</v>
      </c>
      <c r="J222" s="81"/>
      <c r="K222" s="50">
        <v>307000</v>
      </c>
      <c r="L222" s="81"/>
      <c r="M222" s="50">
        <v>322000</v>
      </c>
      <c r="O222" s="46"/>
    </row>
    <row r="223" spans="1:15">
      <c r="A223" s="54" t="s">
        <v>51</v>
      </c>
      <c r="B223" s="55"/>
      <c r="C223" s="55"/>
      <c r="D223" s="55"/>
      <c r="E223" s="55"/>
      <c r="F223" s="55"/>
      <c r="G223" s="55"/>
      <c r="H223" s="55"/>
      <c r="I223" s="55"/>
      <c r="J223" s="55"/>
      <c r="K223" s="55"/>
      <c r="L223" s="55"/>
      <c r="M223" s="55"/>
      <c r="N223" s="56"/>
      <c r="O223" s="56"/>
    </row>
    <row r="224" spans="1:15">
      <c r="A224" s="54" t="s">
        <v>52</v>
      </c>
      <c r="B224" s="55"/>
      <c r="C224" s="55"/>
      <c r="D224" s="55"/>
      <c r="E224" s="55"/>
      <c r="F224" s="55"/>
      <c r="G224" s="55"/>
      <c r="H224" s="55"/>
      <c r="I224" s="55"/>
      <c r="J224" s="55"/>
      <c r="K224" s="55"/>
      <c r="L224" s="55"/>
      <c r="M224" s="55"/>
      <c r="N224" s="56"/>
      <c r="O224" s="56"/>
    </row>
    <row r="225" spans="1:15" ht="11.25" customHeight="1">
      <c r="A225" s="55"/>
      <c r="B225" s="55"/>
      <c r="C225" s="55"/>
      <c r="D225" s="55"/>
      <c r="E225" s="55"/>
      <c r="F225" s="55"/>
      <c r="G225" s="55"/>
      <c r="H225" s="55"/>
      <c r="I225" s="55"/>
      <c r="J225" s="55"/>
      <c r="K225" s="55"/>
      <c r="L225" s="55"/>
      <c r="M225" s="55"/>
      <c r="N225" s="56"/>
      <c r="O225" s="56"/>
    </row>
    <row r="226" spans="1:15" ht="12" customHeight="1">
      <c r="A226" s="57"/>
      <c r="B226" s="57"/>
      <c r="C226" s="57"/>
      <c r="D226" s="57"/>
      <c r="E226" s="57"/>
      <c r="F226" s="57"/>
      <c r="G226" s="57"/>
      <c r="H226" s="57"/>
      <c r="I226" s="57"/>
      <c r="J226" s="57"/>
      <c r="K226" s="57"/>
      <c r="L226" s="57"/>
      <c r="M226" s="57"/>
      <c r="N226" s="56"/>
      <c r="O226" s="56"/>
    </row>
    <row r="227" spans="1:15">
      <c r="A227" s="58" t="s">
        <v>53</v>
      </c>
      <c r="B227" s="58" t="s">
        <v>54</v>
      </c>
      <c r="C227" s="58"/>
      <c r="D227" s="58"/>
      <c r="E227" s="58"/>
      <c r="F227" s="56"/>
      <c r="G227" s="58" t="s">
        <v>141</v>
      </c>
      <c r="H227" s="58"/>
      <c r="I227" s="58"/>
      <c r="J227" s="58"/>
      <c r="K227" s="58" t="s">
        <v>56</v>
      </c>
      <c r="L227" s="58"/>
      <c r="M227" s="58"/>
      <c r="N227" s="56"/>
      <c r="O227" s="56"/>
    </row>
    <row r="228" spans="1:15">
      <c r="A228" s="58" t="s">
        <v>57</v>
      </c>
      <c r="B228" s="58" t="s">
        <v>58</v>
      </c>
      <c r="C228" s="58"/>
      <c r="D228" s="58"/>
      <c r="E228" s="58"/>
      <c r="F228" s="58" t="s">
        <v>175</v>
      </c>
      <c r="G228" s="58"/>
      <c r="H228" s="58"/>
      <c r="I228" s="58"/>
      <c r="J228" s="58"/>
      <c r="K228" s="58"/>
      <c r="L228" s="58"/>
      <c r="M228" s="58"/>
      <c r="N228" s="56"/>
      <c r="O228" s="56"/>
    </row>
    <row r="229" spans="1:15" ht="8.25" customHeight="1">
      <c r="A229" s="58"/>
      <c r="B229" s="58"/>
      <c r="C229" s="58"/>
      <c r="D229" s="58"/>
      <c r="E229" s="58"/>
      <c r="F229" s="58"/>
      <c r="G229" s="58"/>
      <c r="H229" s="58"/>
      <c r="I229" s="58"/>
      <c r="J229" s="58"/>
      <c r="K229" s="58"/>
      <c r="L229" s="58"/>
      <c r="M229" s="58"/>
      <c r="N229" s="56"/>
      <c r="O229" s="56"/>
    </row>
    <row r="230" spans="1:15">
      <c r="A230" s="58" t="s">
        <v>60</v>
      </c>
      <c r="B230" s="58"/>
      <c r="C230" s="58"/>
      <c r="D230" s="58"/>
      <c r="E230" s="58"/>
      <c r="F230" s="58"/>
      <c r="G230" s="58"/>
      <c r="H230" s="58"/>
      <c r="I230" s="58"/>
      <c r="J230" s="58"/>
      <c r="K230" s="58"/>
      <c r="L230" s="58"/>
      <c r="M230" s="58"/>
      <c r="N230" s="56"/>
      <c r="O230" s="56"/>
    </row>
    <row r="231" spans="1:15" ht="12" customHeight="1">
      <c r="A231" s="58"/>
      <c r="B231" s="58"/>
      <c r="C231" s="58"/>
      <c r="D231" s="58"/>
      <c r="E231" s="58"/>
      <c r="F231" s="58"/>
      <c r="G231" s="58"/>
      <c r="H231" s="58"/>
      <c r="I231" s="58"/>
      <c r="J231" s="58"/>
      <c r="K231" s="58"/>
      <c r="L231" s="58"/>
      <c r="M231" s="58"/>
      <c r="N231" s="56"/>
      <c r="O231" s="56"/>
    </row>
    <row r="232" spans="1:15">
      <c r="A232" s="58"/>
      <c r="B232" s="58"/>
      <c r="C232" s="58"/>
      <c r="D232" s="58"/>
      <c r="E232" s="58"/>
      <c r="F232" s="58"/>
      <c r="G232" s="58"/>
      <c r="H232" s="58"/>
      <c r="I232" s="58"/>
      <c r="J232" s="58"/>
      <c r="K232" s="58"/>
      <c r="L232" s="58"/>
      <c r="M232" s="58"/>
      <c r="N232" s="56"/>
      <c r="O232" s="56"/>
    </row>
    <row r="233" spans="1:15">
      <c r="A233" s="58" t="s">
        <v>61</v>
      </c>
      <c r="B233" s="58"/>
      <c r="C233" s="58"/>
      <c r="D233" s="58"/>
      <c r="E233" s="58"/>
      <c r="F233" s="58"/>
      <c r="G233" s="58"/>
      <c r="H233" s="58"/>
      <c r="I233" s="58"/>
      <c r="J233" s="58"/>
      <c r="K233" s="58"/>
      <c r="L233" s="58"/>
      <c r="M233" s="58"/>
      <c r="N233" s="56"/>
      <c r="O233" s="56"/>
    </row>
    <row r="234" spans="1:15">
      <c r="A234" s="58" t="s">
        <v>62</v>
      </c>
      <c r="B234" s="58"/>
      <c r="C234" s="58"/>
      <c r="D234" s="58"/>
      <c r="E234" s="58"/>
      <c r="F234" s="58"/>
      <c r="G234" s="58"/>
      <c r="H234" s="58"/>
      <c r="I234" s="58"/>
      <c r="J234" s="58"/>
      <c r="K234" s="58"/>
      <c r="L234" s="58"/>
      <c r="M234" s="58"/>
      <c r="N234" s="56"/>
      <c r="O234" s="56"/>
    </row>
    <row r="235" spans="1:15">
      <c r="A235" s="58"/>
      <c r="B235" s="58"/>
      <c r="C235" s="58"/>
      <c r="D235" s="58"/>
      <c r="E235" s="58"/>
      <c r="F235" s="58"/>
      <c r="G235" s="58"/>
      <c r="H235" s="58"/>
      <c r="I235" s="58"/>
      <c r="J235" s="58"/>
      <c r="K235" s="58"/>
      <c r="L235" s="58"/>
      <c r="M235" s="58"/>
      <c r="N235" s="56"/>
      <c r="O235" s="56"/>
    </row>
    <row r="236" spans="1:15">
      <c r="A236" s="1" t="s">
        <v>0</v>
      </c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1" t="s">
        <v>1</v>
      </c>
    </row>
    <row r="237" spans="1:15">
      <c r="A237" s="1" t="s">
        <v>208</v>
      </c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1"/>
    </row>
    <row r="238" spans="1:15" ht="11.25" customHeight="1">
      <c r="A238" s="2"/>
      <c r="B238" s="3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</row>
    <row r="239" spans="1:15" ht="15.75">
      <c r="A239" s="4" t="s">
        <v>3</v>
      </c>
      <c r="B239" s="4"/>
      <c r="C239" s="4"/>
      <c r="D239" s="4"/>
      <c r="E239" s="4"/>
      <c r="F239" s="4"/>
      <c r="G239" s="4"/>
      <c r="H239" s="4"/>
      <c r="I239" s="4"/>
      <c r="J239" s="4"/>
      <c r="K239" s="4"/>
      <c r="L239" s="4"/>
      <c r="M239" s="4"/>
    </row>
    <row r="240" spans="1:15" ht="15.75">
      <c r="A240" s="4" t="s">
        <v>4</v>
      </c>
      <c r="B240" s="4"/>
      <c r="C240" s="4"/>
      <c r="D240" s="4"/>
      <c r="E240" s="4"/>
      <c r="F240" s="4"/>
      <c r="G240" s="4"/>
      <c r="H240" s="4"/>
      <c r="I240" s="4"/>
      <c r="J240" s="4"/>
      <c r="K240" s="4"/>
      <c r="L240" s="4"/>
      <c r="M240" s="4"/>
    </row>
    <row r="241" spans="1:15" ht="19.5" customHeight="1">
      <c r="A241" s="5" t="s">
        <v>5</v>
      </c>
      <c r="B241" s="5"/>
      <c r="C241" s="5"/>
      <c r="D241" s="5"/>
      <c r="E241" s="5"/>
      <c r="F241" s="5"/>
      <c r="G241" s="5"/>
      <c r="H241" s="5"/>
      <c r="I241" s="5"/>
      <c r="J241" s="5"/>
      <c r="K241" s="5"/>
      <c r="L241" s="5"/>
      <c r="M241" s="5"/>
    </row>
    <row r="242" spans="1:15">
      <c r="A242" s="7"/>
      <c r="B242" s="64" t="s">
        <v>6</v>
      </c>
      <c r="C242" s="8" t="s">
        <v>7</v>
      </c>
      <c r="D242" s="9" t="s">
        <v>8</v>
      </c>
      <c r="E242" s="10"/>
      <c r="F242" s="12" t="s">
        <v>9</v>
      </c>
      <c r="G242" s="12"/>
      <c r="H242" s="12"/>
      <c r="I242" s="12"/>
      <c r="J242" s="12"/>
      <c r="K242" s="13"/>
      <c r="L242" s="14"/>
      <c r="M242" s="15"/>
    </row>
    <row r="243" spans="1:15" ht="16.5">
      <c r="A243" s="16" t="s">
        <v>10</v>
      </c>
      <c r="B243" s="16" t="s">
        <v>11</v>
      </c>
      <c r="C243" s="16" t="s">
        <v>12</v>
      </c>
      <c r="D243" s="17" t="s">
        <v>13</v>
      </c>
      <c r="E243" s="18"/>
      <c r="F243" s="19" t="s">
        <v>14</v>
      </c>
      <c r="G243" s="20"/>
      <c r="H243" s="19" t="s">
        <v>15</v>
      </c>
      <c r="I243" s="20"/>
      <c r="J243" s="14"/>
      <c r="K243" s="15"/>
      <c r="L243" s="23" t="s">
        <v>16</v>
      </c>
      <c r="M243" s="24"/>
    </row>
    <row r="244" spans="1:15">
      <c r="A244" s="25"/>
      <c r="B244" s="65"/>
      <c r="C244" s="16" t="s">
        <v>17</v>
      </c>
      <c r="D244" s="26"/>
      <c r="E244" s="27"/>
      <c r="F244" s="23" t="s">
        <v>13</v>
      </c>
      <c r="G244" s="24"/>
      <c r="H244" s="23" t="s">
        <v>18</v>
      </c>
      <c r="I244" s="24"/>
      <c r="J244" s="23" t="s">
        <v>19</v>
      </c>
      <c r="K244" s="24"/>
      <c r="L244" s="23" t="s">
        <v>20</v>
      </c>
      <c r="M244" s="24"/>
    </row>
    <row r="245" spans="1:15">
      <c r="A245" s="29" t="s">
        <v>21</v>
      </c>
      <c r="B245" s="82" t="s">
        <v>22</v>
      </c>
      <c r="C245" s="29" t="s">
        <v>23</v>
      </c>
      <c r="D245" s="30" t="s">
        <v>24</v>
      </c>
      <c r="E245" s="31"/>
      <c r="F245" s="32" t="s">
        <v>25</v>
      </c>
      <c r="G245" s="33"/>
      <c r="H245" s="32" t="s">
        <v>26</v>
      </c>
      <c r="I245" s="33"/>
      <c r="J245" s="32" t="s">
        <v>27</v>
      </c>
      <c r="K245" s="33"/>
      <c r="L245" s="35" t="s">
        <v>28</v>
      </c>
      <c r="M245" s="36"/>
    </row>
    <row r="246" spans="1:15">
      <c r="A246" s="39" t="s">
        <v>209</v>
      </c>
      <c r="B246" s="61" t="s">
        <v>210</v>
      </c>
      <c r="C246" s="39"/>
      <c r="D246" s="40"/>
      <c r="E246" s="41">
        <v>944830</v>
      </c>
      <c r="F246" s="40"/>
      <c r="G246" s="41">
        <v>0</v>
      </c>
      <c r="H246" s="40"/>
      <c r="I246" s="41">
        <v>250000</v>
      </c>
      <c r="J246" s="40"/>
      <c r="K246" s="41">
        <v>250000</v>
      </c>
      <c r="L246" s="40"/>
      <c r="M246" s="41">
        <v>250000</v>
      </c>
    </row>
    <row r="247" spans="1:15">
      <c r="A247" s="39" t="s">
        <v>211</v>
      </c>
      <c r="B247" s="61" t="s">
        <v>212</v>
      </c>
      <c r="C247" s="39"/>
      <c r="D247" s="40"/>
      <c r="E247" s="41">
        <v>300000</v>
      </c>
      <c r="F247" s="40"/>
      <c r="G247" s="41">
        <v>125000</v>
      </c>
      <c r="H247" s="40"/>
      <c r="I247" s="41">
        <v>125000</v>
      </c>
      <c r="J247" s="40"/>
      <c r="K247" s="41">
        <v>250000</v>
      </c>
      <c r="L247" s="40"/>
      <c r="M247" s="41">
        <v>250000</v>
      </c>
      <c r="O247" s="46"/>
    </row>
    <row r="248" spans="1:15">
      <c r="A248" s="39" t="s">
        <v>213</v>
      </c>
      <c r="B248" s="61" t="s">
        <v>172</v>
      </c>
      <c r="C248" s="39"/>
      <c r="D248" s="40"/>
      <c r="E248" s="41">
        <v>4620352</v>
      </c>
      <c r="F248" s="40"/>
      <c r="G248" s="41">
        <v>10000</v>
      </c>
      <c r="H248" s="40"/>
      <c r="I248" s="41">
        <v>1550000</v>
      </c>
      <c r="J248" s="40"/>
      <c r="K248" s="41">
        <v>1560000</v>
      </c>
      <c r="L248" s="40"/>
      <c r="M248" s="41">
        <v>1315000</v>
      </c>
      <c r="O248" s="46"/>
    </row>
    <row r="249" spans="1:15">
      <c r="A249" s="39" t="s">
        <v>214</v>
      </c>
      <c r="B249" s="61" t="s">
        <v>215</v>
      </c>
      <c r="C249" s="39"/>
      <c r="D249" s="40"/>
      <c r="E249" s="41">
        <v>290000</v>
      </c>
      <c r="F249" s="40"/>
      <c r="G249" s="41">
        <v>190000</v>
      </c>
      <c r="H249" s="40"/>
      <c r="I249" s="41">
        <v>200000</v>
      </c>
      <c r="J249" s="40"/>
      <c r="K249" s="41">
        <v>390000</v>
      </c>
      <c r="L249" s="40"/>
      <c r="M249" s="41">
        <v>390000</v>
      </c>
      <c r="O249" s="46"/>
    </row>
    <row r="250" spans="1:15">
      <c r="A250" s="39" t="s">
        <v>216</v>
      </c>
      <c r="B250" s="38" t="s">
        <v>217</v>
      </c>
      <c r="C250" s="39"/>
      <c r="D250" s="40"/>
      <c r="E250" s="41">
        <v>317093.34999999998</v>
      </c>
      <c r="F250" s="40"/>
      <c r="G250" s="41">
        <v>153000</v>
      </c>
      <c r="H250" s="40"/>
      <c r="I250" s="41">
        <v>255000</v>
      </c>
      <c r="J250" s="40"/>
      <c r="K250" s="41">
        <v>408000</v>
      </c>
      <c r="L250" s="40"/>
      <c r="M250" s="41">
        <v>328000</v>
      </c>
      <c r="O250" s="45"/>
    </row>
    <row r="251" spans="1:15">
      <c r="A251" s="39" t="s">
        <v>218</v>
      </c>
      <c r="B251" s="38" t="s">
        <v>219</v>
      </c>
      <c r="C251" s="39"/>
      <c r="D251" s="40"/>
      <c r="E251" s="41">
        <v>42603.75</v>
      </c>
      <c r="F251" s="40"/>
      <c r="G251" s="41">
        <v>43503.75</v>
      </c>
      <c r="H251" s="40"/>
      <c r="I251" s="41">
        <v>2821.25</v>
      </c>
      <c r="J251" s="40"/>
      <c r="K251" s="41">
        <v>46325</v>
      </c>
      <c r="L251" s="40"/>
      <c r="M251" s="41">
        <v>66325</v>
      </c>
      <c r="O251" s="46"/>
    </row>
    <row r="252" spans="1:15">
      <c r="A252" s="39" t="s">
        <v>220</v>
      </c>
      <c r="B252" s="38" t="s">
        <v>221</v>
      </c>
      <c r="C252" s="39"/>
      <c r="D252" s="40"/>
      <c r="E252" s="41">
        <v>5703.11</v>
      </c>
      <c r="F252" s="40"/>
      <c r="G252" s="41">
        <v>0</v>
      </c>
      <c r="H252" s="40"/>
      <c r="I252" s="41">
        <v>250000</v>
      </c>
      <c r="J252" s="40"/>
      <c r="K252" s="41">
        <v>250000</v>
      </c>
      <c r="L252" s="40"/>
      <c r="M252" s="41">
        <v>250000</v>
      </c>
    </row>
    <row r="253" spans="1:15">
      <c r="A253" s="39" t="s">
        <v>222</v>
      </c>
      <c r="B253" s="38" t="s">
        <v>223</v>
      </c>
      <c r="C253" s="39"/>
      <c r="D253" s="40"/>
      <c r="E253" s="41">
        <v>6806633.9500000002</v>
      </c>
      <c r="F253" s="40"/>
      <c r="G253" s="41">
        <v>1107246</v>
      </c>
      <c r="H253" s="40"/>
      <c r="I253" s="41">
        <v>4281084</v>
      </c>
      <c r="J253" s="40"/>
      <c r="K253" s="41">
        <v>5388330</v>
      </c>
      <c r="L253" s="40"/>
      <c r="M253" s="41">
        <v>7431830</v>
      </c>
      <c r="O253" s="46"/>
    </row>
    <row r="254" spans="1:15">
      <c r="A254" s="83" t="s">
        <v>224</v>
      </c>
      <c r="B254" s="68"/>
      <c r="C254" s="84"/>
      <c r="D254" s="88" t="s">
        <v>36</v>
      </c>
      <c r="E254" s="70">
        <f>E253+E252+E251+E250+E249+E248+E247+E246+E222+E221+E220+E219+E218+E217+E216+E215+E214+E213+E212+E211+E210+E208+E207+E206+E205+E181+E180+E179+E178+E177+E176+E175+E174+E173+E172+E171+E170+E169+E168+E167</f>
        <v>25145507.130000003</v>
      </c>
      <c r="F254" s="88" t="s">
        <v>36</v>
      </c>
      <c r="G254" s="70">
        <f>G253+G252+G251+G250+G249+G248+G247+G246+G222+G221+G220+G219+G218+G217+G216+G215+G214+G213+G212+G211+G210+G208+G207+G206+G205+G181+G180+G179+G178+G177+G176+G175+G174+G173+G172+G171+G170+G169+G168+G167</f>
        <v>5797062.1500000004</v>
      </c>
      <c r="H254" s="88" t="s">
        <v>36</v>
      </c>
      <c r="I254" s="70">
        <f>I253+I252+I251+I250+I249+I248+I247+I246+I222+I221+I220+I219+I218+I217+I216+I215+I214+I213+I212+I211+I210+I209+I208+I207+I206+I205+I181+I180+I179+I178+I177+I176+I175+I174+I173+I172+I171+I170+I169+I168+I167</f>
        <v>19675565.109999999</v>
      </c>
      <c r="J254" s="88" t="s">
        <v>36</v>
      </c>
      <c r="K254" s="70">
        <f>K253+K252+K251+K250+K249+K248+K247+K246+K222+K221+K220+K219+K218+K217+K216+K215+K214+K213+K212+K211+K210+K209+K208+K207+K206+K205+K181+K180+K179+K178+K177+K176+K175+K174+K173+K172+K171+K170+K169+K168+K167</f>
        <v>25472627.260000002</v>
      </c>
      <c r="L254" s="88" t="s">
        <v>36</v>
      </c>
      <c r="M254" s="70">
        <f>M253+M252+M251+M250+M249+M248+M247+M246+M222+M221+M220+M219+M218+M217+M216+M215+M214+M213+M212+M211+M210+M209+M208+M207+M206+M205+M181+M180+M179+M178+M177+M176+M175+M174+M173+M172+M171+M170+M169+M168+M167</f>
        <v>25127043.230000004</v>
      </c>
      <c r="O254" s="46"/>
    </row>
    <row r="255" spans="1:15" ht="10.5" customHeight="1">
      <c r="A255" s="39"/>
      <c r="B255" s="38"/>
      <c r="C255" s="39"/>
      <c r="D255" s="40"/>
      <c r="E255" s="41"/>
      <c r="F255" s="40"/>
      <c r="G255" s="41"/>
      <c r="H255" s="40"/>
      <c r="I255" s="41"/>
      <c r="J255" s="40"/>
      <c r="K255" s="41"/>
      <c r="L255" s="40"/>
      <c r="M255" s="41"/>
    </row>
    <row r="256" spans="1:15">
      <c r="A256" s="77" t="s">
        <v>225</v>
      </c>
      <c r="B256" s="38"/>
      <c r="C256" s="39"/>
      <c r="D256" s="40"/>
      <c r="E256" s="41"/>
      <c r="F256" s="40"/>
      <c r="G256" s="41"/>
      <c r="H256" s="40"/>
      <c r="I256" s="41"/>
      <c r="J256" s="40"/>
      <c r="K256" s="41"/>
      <c r="L256" s="40"/>
      <c r="M256" s="41"/>
    </row>
    <row r="257" spans="1:15">
      <c r="A257" s="39" t="s">
        <v>226</v>
      </c>
      <c r="B257" s="38" t="s">
        <v>227</v>
      </c>
      <c r="C257" s="39"/>
      <c r="D257" s="40" t="s">
        <v>36</v>
      </c>
      <c r="E257" s="41">
        <v>105385</v>
      </c>
      <c r="F257" s="40" t="s">
        <v>36</v>
      </c>
      <c r="G257" s="41">
        <v>15000</v>
      </c>
      <c r="H257" s="40" t="s">
        <v>36</v>
      </c>
      <c r="I257" s="41">
        <v>126000</v>
      </c>
      <c r="J257" s="40" t="s">
        <v>36</v>
      </c>
      <c r="K257" s="41">
        <v>141000</v>
      </c>
      <c r="L257" s="40" t="s">
        <v>36</v>
      </c>
      <c r="M257" s="41">
        <v>171000</v>
      </c>
      <c r="O257" s="46"/>
    </row>
    <row r="258" spans="1:15">
      <c r="A258" s="47" t="s">
        <v>228</v>
      </c>
      <c r="B258" s="48" t="s">
        <v>229</v>
      </c>
      <c r="C258" s="47"/>
      <c r="D258" s="80"/>
      <c r="E258" s="50">
        <v>114500</v>
      </c>
      <c r="F258" s="80"/>
      <c r="G258" s="50">
        <v>78000</v>
      </c>
      <c r="H258" s="80"/>
      <c r="I258" s="50">
        <v>122000</v>
      </c>
      <c r="J258" s="80"/>
      <c r="K258" s="50">
        <v>200000</v>
      </c>
      <c r="L258" s="80"/>
      <c r="M258" s="50">
        <v>360000</v>
      </c>
      <c r="O258" s="46"/>
    </row>
    <row r="259" spans="1:15" ht="10.5" customHeight="1"/>
    <row r="260" spans="1:15">
      <c r="A260" s="54" t="s">
        <v>51</v>
      </c>
      <c r="B260" s="55"/>
      <c r="C260" s="55"/>
      <c r="D260" s="55"/>
      <c r="E260" s="55"/>
      <c r="F260" s="55"/>
      <c r="G260" s="55"/>
      <c r="H260" s="55"/>
      <c r="I260" s="55"/>
      <c r="J260" s="55"/>
      <c r="K260" s="55"/>
      <c r="L260" s="55"/>
      <c r="M260" s="55"/>
      <c r="N260" s="56"/>
    </row>
    <row r="261" spans="1:15">
      <c r="A261" s="54" t="s">
        <v>52</v>
      </c>
      <c r="B261" s="55"/>
      <c r="C261" s="55"/>
      <c r="D261" s="55"/>
      <c r="E261" s="55"/>
      <c r="F261" s="55"/>
      <c r="G261" s="55"/>
      <c r="H261" s="55"/>
      <c r="I261" s="55"/>
      <c r="J261" s="55"/>
      <c r="K261" s="55"/>
      <c r="L261" s="55"/>
      <c r="M261" s="55"/>
      <c r="N261" s="56"/>
    </row>
    <row r="262" spans="1:15" ht="18" customHeight="1">
      <c r="A262" s="55"/>
      <c r="B262" s="55"/>
      <c r="C262" s="55"/>
      <c r="D262" s="55"/>
      <c r="E262" s="55"/>
      <c r="F262" s="55"/>
      <c r="G262" s="55"/>
      <c r="H262" s="55"/>
      <c r="I262" s="55"/>
      <c r="J262" s="55"/>
      <c r="K262" s="55"/>
      <c r="L262" s="55"/>
      <c r="M262" s="55"/>
      <c r="N262" s="56"/>
    </row>
    <row r="263" spans="1:15" ht="18" customHeight="1">
      <c r="A263" s="57"/>
      <c r="B263" s="57"/>
      <c r="C263" s="57"/>
      <c r="D263" s="57"/>
      <c r="E263" s="57"/>
      <c r="F263" s="57"/>
      <c r="G263" s="57"/>
      <c r="H263" s="57"/>
      <c r="I263" s="57"/>
      <c r="J263" s="57"/>
      <c r="K263" s="57"/>
      <c r="L263" s="57"/>
      <c r="M263" s="57"/>
      <c r="N263" s="56"/>
    </row>
    <row r="264" spans="1:15">
      <c r="A264" s="58" t="s">
        <v>53</v>
      </c>
      <c r="B264" s="58" t="s">
        <v>54</v>
      </c>
      <c r="C264" s="58"/>
      <c r="D264" s="58"/>
      <c r="E264" s="58"/>
      <c r="F264" s="56"/>
      <c r="G264" s="58" t="s">
        <v>85</v>
      </c>
      <c r="H264" s="58"/>
      <c r="I264" s="58"/>
      <c r="J264" s="58"/>
      <c r="K264" s="58" t="s">
        <v>230</v>
      </c>
      <c r="L264" s="58"/>
      <c r="M264" s="58"/>
      <c r="N264" s="56"/>
    </row>
    <row r="265" spans="1:15">
      <c r="A265" s="58" t="s">
        <v>57</v>
      </c>
      <c r="B265" s="58" t="s">
        <v>58</v>
      </c>
      <c r="C265" s="58"/>
      <c r="D265" s="58"/>
      <c r="E265" s="58"/>
      <c r="F265" s="58" t="s">
        <v>86</v>
      </c>
      <c r="G265" s="58"/>
      <c r="H265" s="58"/>
      <c r="I265" s="58"/>
      <c r="J265" s="58"/>
      <c r="K265" s="58"/>
      <c r="L265" s="58"/>
      <c r="M265" s="58"/>
      <c r="N265" s="56"/>
    </row>
    <row r="266" spans="1:15" ht="17.25" customHeight="1">
      <c r="A266" s="58"/>
      <c r="B266" s="58"/>
      <c r="C266" s="58"/>
      <c r="D266" s="58"/>
      <c r="E266" s="58"/>
      <c r="F266" s="58"/>
      <c r="G266" s="58"/>
      <c r="H266" s="58"/>
      <c r="I266" s="58"/>
      <c r="J266" s="58"/>
      <c r="K266" s="58"/>
      <c r="L266" s="58"/>
      <c r="M266" s="58"/>
      <c r="N266" s="56"/>
    </row>
    <row r="267" spans="1:15">
      <c r="A267" s="58" t="s">
        <v>60</v>
      </c>
      <c r="B267" s="58"/>
      <c r="C267" s="58"/>
      <c r="D267" s="58"/>
      <c r="E267" s="58"/>
      <c r="F267" s="58"/>
      <c r="G267" s="58"/>
      <c r="H267" s="58"/>
      <c r="I267" s="58"/>
      <c r="J267" s="58"/>
      <c r="K267" s="58"/>
      <c r="L267" s="58"/>
      <c r="M267" s="58"/>
      <c r="N267" s="56"/>
    </row>
    <row r="268" spans="1:15" ht="16.5" customHeight="1">
      <c r="A268" s="58"/>
      <c r="B268" s="58"/>
      <c r="C268" s="58"/>
      <c r="D268" s="58"/>
      <c r="E268" s="58"/>
      <c r="F268" s="58"/>
      <c r="G268" s="58"/>
      <c r="H268" s="58"/>
      <c r="I268" s="58"/>
      <c r="J268" s="58"/>
      <c r="K268" s="58"/>
      <c r="L268" s="58"/>
      <c r="M268" s="58"/>
      <c r="N268" s="56"/>
    </row>
    <row r="269" spans="1:15" ht="16.5" customHeight="1">
      <c r="A269" s="58"/>
      <c r="B269" s="58"/>
      <c r="C269" s="58"/>
      <c r="D269" s="58"/>
      <c r="E269" s="58"/>
      <c r="F269" s="58"/>
      <c r="G269" s="58"/>
      <c r="H269" s="58"/>
      <c r="I269" s="58"/>
      <c r="J269" s="58"/>
      <c r="K269" s="58"/>
      <c r="L269" s="58"/>
      <c r="M269" s="58"/>
      <c r="N269" s="56"/>
    </row>
    <row r="270" spans="1:15">
      <c r="A270" s="58" t="s">
        <v>61</v>
      </c>
      <c r="B270" s="58"/>
      <c r="C270" s="58"/>
      <c r="D270" s="58"/>
      <c r="E270" s="58"/>
      <c r="F270" s="58"/>
      <c r="G270" s="58"/>
      <c r="H270" s="58"/>
      <c r="I270" s="58"/>
      <c r="J270" s="58"/>
      <c r="K270" s="58"/>
      <c r="L270" s="58"/>
      <c r="M270" s="58"/>
      <c r="N270" s="56"/>
    </row>
    <row r="271" spans="1:15">
      <c r="A271" s="58" t="s">
        <v>62</v>
      </c>
      <c r="B271" s="58"/>
      <c r="C271" s="58"/>
      <c r="D271" s="58"/>
      <c r="E271" s="58"/>
      <c r="F271" s="58"/>
      <c r="G271" s="58"/>
      <c r="H271" s="58"/>
      <c r="I271" s="58"/>
      <c r="J271" s="58"/>
      <c r="K271" s="58"/>
      <c r="L271" s="58"/>
      <c r="M271" s="58"/>
      <c r="N271" s="56"/>
    </row>
    <row r="272" spans="1:15">
      <c r="A272" s="58"/>
      <c r="B272" s="58"/>
      <c r="C272" s="58"/>
      <c r="D272" s="58"/>
      <c r="E272" s="58"/>
      <c r="F272" s="58"/>
      <c r="G272" s="58"/>
      <c r="H272" s="58"/>
      <c r="I272" s="58"/>
      <c r="J272" s="58"/>
      <c r="K272" s="58"/>
      <c r="L272" s="58"/>
      <c r="M272" s="58"/>
      <c r="N272" s="56"/>
    </row>
    <row r="274" spans="1:13">
      <c r="A274" s="1" t="s">
        <v>0</v>
      </c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1" t="s">
        <v>1</v>
      </c>
    </row>
    <row r="275" spans="1:13">
      <c r="A275" s="1" t="s">
        <v>231</v>
      </c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1"/>
    </row>
    <row r="276" spans="1:13" ht="12" customHeight="1">
      <c r="A276" s="2"/>
      <c r="B276" s="3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</row>
    <row r="277" spans="1:13" ht="15.75">
      <c r="A277" s="4" t="s">
        <v>3</v>
      </c>
      <c r="B277" s="4"/>
      <c r="C277" s="4"/>
      <c r="D277" s="4"/>
      <c r="E277" s="4"/>
      <c r="F277" s="4"/>
      <c r="G277" s="4"/>
      <c r="H277" s="4"/>
      <c r="I277" s="4"/>
      <c r="J277" s="4"/>
      <c r="K277" s="4"/>
      <c r="L277" s="4"/>
      <c r="M277" s="4"/>
    </row>
    <row r="278" spans="1:13" ht="15.75">
      <c r="A278" s="4" t="s">
        <v>4</v>
      </c>
      <c r="B278" s="4"/>
      <c r="C278" s="4"/>
      <c r="D278" s="4"/>
      <c r="E278" s="4"/>
      <c r="F278" s="4"/>
      <c r="G278" s="4"/>
      <c r="H278" s="4"/>
      <c r="I278" s="4"/>
      <c r="J278" s="4"/>
      <c r="K278" s="4"/>
      <c r="L278" s="4"/>
      <c r="M278" s="4"/>
    </row>
    <row r="279" spans="1:13" ht="15" customHeight="1">
      <c r="A279" s="5" t="s">
        <v>5</v>
      </c>
      <c r="B279" s="5"/>
      <c r="C279" s="5"/>
      <c r="D279" s="5"/>
      <c r="E279" s="5"/>
      <c r="F279" s="5"/>
      <c r="G279" s="5"/>
      <c r="H279" s="5"/>
      <c r="I279" s="5"/>
      <c r="J279" s="5"/>
      <c r="K279" s="5"/>
      <c r="L279" s="5"/>
      <c r="M279" s="5"/>
    </row>
    <row r="280" spans="1:13">
      <c r="A280" s="7"/>
      <c r="B280" s="8" t="s">
        <v>6</v>
      </c>
      <c r="C280" s="8" t="s">
        <v>7</v>
      </c>
      <c r="D280" s="9" t="s">
        <v>8</v>
      </c>
      <c r="E280" s="10"/>
      <c r="F280" s="11" t="s">
        <v>9</v>
      </c>
      <c r="G280" s="12"/>
      <c r="H280" s="12"/>
      <c r="I280" s="12"/>
      <c r="J280" s="12"/>
      <c r="K280" s="13"/>
      <c r="L280" s="14"/>
      <c r="M280" s="15"/>
    </row>
    <row r="281" spans="1:13" ht="16.5">
      <c r="A281" s="16" t="s">
        <v>10</v>
      </c>
      <c r="B281" s="65" t="s">
        <v>11</v>
      </c>
      <c r="C281" s="16" t="s">
        <v>12</v>
      </c>
      <c r="D281" s="17" t="s">
        <v>13</v>
      </c>
      <c r="E281" s="18"/>
      <c r="F281" s="19" t="s">
        <v>14</v>
      </c>
      <c r="G281" s="20"/>
      <c r="H281" s="19" t="s">
        <v>15</v>
      </c>
      <c r="I281" s="20"/>
      <c r="J281" s="89"/>
      <c r="K281" s="15"/>
      <c r="L281" s="23" t="s">
        <v>16</v>
      </c>
      <c r="M281" s="24"/>
    </row>
    <row r="282" spans="1:13">
      <c r="A282" s="25"/>
      <c r="B282" s="16"/>
      <c r="C282" s="16" t="s">
        <v>17</v>
      </c>
      <c r="D282" s="26"/>
      <c r="E282" s="27"/>
      <c r="F282" s="23" t="s">
        <v>13</v>
      </c>
      <c r="G282" s="24"/>
      <c r="H282" s="23" t="s">
        <v>18</v>
      </c>
      <c r="I282" s="24"/>
      <c r="J282" s="28" t="s">
        <v>19</v>
      </c>
      <c r="K282" s="24"/>
      <c r="L282" s="23" t="s">
        <v>20</v>
      </c>
      <c r="M282" s="24"/>
    </row>
    <row r="283" spans="1:13">
      <c r="A283" s="29" t="s">
        <v>21</v>
      </c>
      <c r="B283" s="29" t="s">
        <v>22</v>
      </c>
      <c r="C283" s="29" t="s">
        <v>23</v>
      </c>
      <c r="D283" s="30" t="s">
        <v>24</v>
      </c>
      <c r="E283" s="31"/>
      <c r="F283" s="32" t="s">
        <v>25</v>
      </c>
      <c r="G283" s="33"/>
      <c r="H283" s="32" t="s">
        <v>26</v>
      </c>
      <c r="I283" s="33"/>
      <c r="J283" s="34" t="s">
        <v>27</v>
      </c>
      <c r="K283" s="33"/>
      <c r="L283" s="35" t="s">
        <v>28</v>
      </c>
      <c r="M283" s="36"/>
    </row>
    <row r="284" spans="1:13">
      <c r="A284" s="39" t="s">
        <v>232</v>
      </c>
      <c r="B284" s="38" t="s">
        <v>233</v>
      </c>
      <c r="C284" s="39"/>
      <c r="D284" s="40"/>
      <c r="E284" s="41">
        <v>25000</v>
      </c>
      <c r="F284" s="40"/>
      <c r="G284" s="41">
        <v>0</v>
      </c>
      <c r="H284" s="40"/>
      <c r="I284" s="41">
        <v>110000</v>
      </c>
      <c r="J284" s="52"/>
      <c r="K284" s="41">
        <v>110000</v>
      </c>
      <c r="L284" s="40"/>
      <c r="M284" s="41">
        <v>95000</v>
      </c>
    </row>
    <row r="285" spans="1:13">
      <c r="A285" s="39" t="s">
        <v>234</v>
      </c>
      <c r="B285" s="38" t="s">
        <v>235</v>
      </c>
      <c r="C285" s="39"/>
      <c r="D285" s="40"/>
      <c r="E285" s="41">
        <v>0</v>
      </c>
      <c r="F285" s="40"/>
      <c r="G285" s="41">
        <v>0</v>
      </c>
      <c r="H285" s="40"/>
      <c r="I285" s="41">
        <v>20000</v>
      </c>
      <c r="J285" s="52"/>
      <c r="K285" s="41">
        <v>20000</v>
      </c>
      <c r="L285" s="40"/>
      <c r="M285" s="41">
        <v>0</v>
      </c>
    </row>
    <row r="286" spans="1:13">
      <c r="A286" s="39" t="s">
        <v>236</v>
      </c>
      <c r="B286" s="38" t="s">
        <v>227</v>
      </c>
      <c r="C286" s="39"/>
      <c r="D286" s="40"/>
      <c r="E286" s="41">
        <v>0</v>
      </c>
      <c r="F286" s="40"/>
      <c r="G286" s="41">
        <v>0</v>
      </c>
      <c r="H286" s="40"/>
      <c r="I286" s="41">
        <v>28000</v>
      </c>
      <c r="J286" s="52"/>
      <c r="K286" s="41">
        <v>28000</v>
      </c>
      <c r="L286" s="40"/>
      <c r="M286" s="41">
        <v>0</v>
      </c>
    </row>
    <row r="287" spans="1:13">
      <c r="A287" s="39" t="s">
        <v>237</v>
      </c>
      <c r="B287" s="38" t="s">
        <v>238</v>
      </c>
      <c r="C287" s="39"/>
      <c r="D287" s="40"/>
      <c r="E287" s="41">
        <v>97580</v>
      </c>
      <c r="F287" s="40"/>
      <c r="G287" s="41"/>
      <c r="H287" s="40"/>
      <c r="I287" s="41">
        <v>300000</v>
      </c>
      <c r="J287" s="52"/>
      <c r="K287" s="41">
        <v>300000</v>
      </c>
      <c r="L287" s="40"/>
      <c r="M287" s="41">
        <v>300000</v>
      </c>
    </row>
    <row r="288" spans="1:13">
      <c r="A288" s="39" t="s">
        <v>239</v>
      </c>
      <c r="B288" s="38" t="s">
        <v>240</v>
      </c>
      <c r="C288" s="39"/>
      <c r="D288" s="40"/>
      <c r="E288" s="41">
        <v>0</v>
      </c>
      <c r="F288" s="40"/>
      <c r="G288" s="41">
        <v>0</v>
      </c>
      <c r="H288" s="40"/>
      <c r="I288" s="41">
        <v>150000</v>
      </c>
      <c r="J288" s="52"/>
      <c r="K288" s="41">
        <v>150000</v>
      </c>
      <c r="L288" s="40"/>
      <c r="M288" s="41">
        <v>0</v>
      </c>
    </row>
    <row r="289" spans="1:15">
      <c r="A289" s="84" t="s">
        <v>241</v>
      </c>
      <c r="B289" s="84"/>
      <c r="C289" s="84"/>
      <c r="D289" s="88" t="s">
        <v>36</v>
      </c>
      <c r="E289" s="70">
        <f>E288+E287+E286+E285+E284+E258+E257</f>
        <v>342465</v>
      </c>
      <c r="F289" s="88" t="s">
        <v>36</v>
      </c>
      <c r="G289" s="70">
        <f>G288+G287+G286+G285+G284+G258+G257</f>
        <v>93000</v>
      </c>
      <c r="H289" s="88" t="s">
        <v>36</v>
      </c>
      <c r="I289" s="70">
        <f>I288+I287+I286+I285+I284+I258+I257</f>
        <v>856000</v>
      </c>
      <c r="J289" s="85" t="s">
        <v>36</v>
      </c>
      <c r="K289" s="70">
        <f>K288+K287+K286+K285+K284+K258+K257</f>
        <v>949000</v>
      </c>
      <c r="L289" s="88" t="s">
        <v>36</v>
      </c>
      <c r="M289" s="70">
        <f>M288+M287+M286+M285+M284+M258+M257</f>
        <v>926000</v>
      </c>
    </row>
    <row r="290" spans="1:15">
      <c r="A290" s="90" t="s">
        <v>242</v>
      </c>
      <c r="B290" s="39"/>
      <c r="C290" s="39"/>
      <c r="D290" s="40"/>
      <c r="E290" s="41"/>
      <c r="F290" s="40"/>
      <c r="G290" s="41"/>
      <c r="H290" s="40"/>
      <c r="I290" s="41"/>
      <c r="J290" s="52"/>
      <c r="K290" s="41"/>
      <c r="L290" s="40"/>
      <c r="M290" s="41"/>
    </row>
    <row r="291" spans="1:15">
      <c r="A291" s="39" t="s">
        <v>243</v>
      </c>
      <c r="B291" s="39"/>
      <c r="C291" s="39"/>
      <c r="D291" s="40"/>
      <c r="E291" s="41"/>
      <c r="F291" s="40"/>
      <c r="G291" s="41"/>
      <c r="H291" s="40"/>
      <c r="I291" s="41"/>
      <c r="J291" s="52"/>
      <c r="K291" s="41"/>
      <c r="L291" s="40"/>
      <c r="M291" s="41"/>
    </row>
    <row r="292" spans="1:15">
      <c r="A292" s="39" t="s">
        <v>244</v>
      </c>
      <c r="B292" s="39"/>
      <c r="C292" s="39"/>
      <c r="D292" s="40" t="s">
        <v>36</v>
      </c>
      <c r="E292" s="41">
        <v>2080440</v>
      </c>
      <c r="F292" s="40" t="s">
        <v>36</v>
      </c>
      <c r="G292" s="41">
        <v>0</v>
      </c>
      <c r="H292" s="40" t="s">
        <v>36</v>
      </c>
      <c r="I292" s="41">
        <v>20525671.600000001</v>
      </c>
      <c r="J292" s="52" t="s">
        <v>36</v>
      </c>
      <c r="K292" s="41">
        <v>20525671.600000001</v>
      </c>
      <c r="L292" s="40" t="s">
        <v>36</v>
      </c>
      <c r="M292" s="41">
        <v>22580282.800000001</v>
      </c>
    </row>
    <row r="293" spans="1:15">
      <c r="A293" s="39" t="s">
        <v>245</v>
      </c>
      <c r="B293" s="39"/>
      <c r="C293" s="39"/>
      <c r="D293" s="40"/>
      <c r="E293" s="41"/>
      <c r="F293" s="40"/>
      <c r="G293" s="41"/>
      <c r="H293" s="40"/>
      <c r="I293" s="41"/>
      <c r="J293" s="52"/>
      <c r="K293" s="41"/>
      <c r="L293" s="40"/>
      <c r="M293" s="41"/>
    </row>
    <row r="294" spans="1:15">
      <c r="A294" s="39" t="s">
        <v>246</v>
      </c>
      <c r="B294" s="39"/>
      <c r="C294" s="39"/>
      <c r="D294" s="40"/>
      <c r="E294" s="41"/>
      <c r="F294" s="40"/>
      <c r="G294" s="41"/>
      <c r="H294" s="40"/>
      <c r="I294" s="41"/>
      <c r="J294" s="52"/>
      <c r="K294" s="41"/>
      <c r="L294" s="40"/>
      <c r="M294" s="41"/>
    </row>
    <row r="295" spans="1:15">
      <c r="A295" s="39" t="s">
        <v>247</v>
      </c>
      <c r="B295" s="39"/>
      <c r="C295" s="39"/>
      <c r="D295" s="40"/>
      <c r="E295" s="41">
        <v>2231380</v>
      </c>
      <c r="F295" s="40"/>
      <c r="G295" s="41">
        <v>1009715</v>
      </c>
      <c r="H295" s="40"/>
      <c r="I295" s="41">
        <v>4237752.9000000004</v>
      </c>
      <c r="J295" s="52"/>
      <c r="K295" s="41">
        <v>5247467.9000000004</v>
      </c>
      <c r="L295" s="40"/>
      <c r="M295" s="41">
        <v>5786070.7000000002</v>
      </c>
      <c r="O295" s="46"/>
    </row>
    <row r="296" spans="1:15">
      <c r="A296" s="39" t="s">
        <v>248</v>
      </c>
      <c r="B296" s="39"/>
      <c r="C296" s="39"/>
      <c r="D296" s="52"/>
      <c r="E296" s="41"/>
      <c r="F296" s="52"/>
      <c r="G296" s="41"/>
      <c r="H296" s="52"/>
      <c r="I296" s="41"/>
      <c r="J296" s="52"/>
      <c r="K296" s="41"/>
      <c r="L296" s="52"/>
      <c r="M296" s="41"/>
    </row>
    <row r="297" spans="1:15">
      <c r="A297" s="39" t="s">
        <v>249</v>
      </c>
      <c r="B297" s="39"/>
      <c r="C297" s="39"/>
      <c r="D297" s="52"/>
      <c r="E297" s="41">
        <v>3751826.36</v>
      </c>
      <c r="F297" s="52"/>
      <c r="G297" s="41">
        <v>192646.89</v>
      </c>
      <c r="H297" s="52"/>
      <c r="I297" s="41">
        <v>5054821.01</v>
      </c>
      <c r="J297" s="52"/>
      <c r="K297" s="41">
        <v>5247467.9000000004</v>
      </c>
      <c r="L297" s="52"/>
      <c r="M297" s="41">
        <v>5786070.7000000002</v>
      </c>
      <c r="O297" s="46"/>
    </row>
    <row r="298" spans="1:15">
      <c r="A298" s="47" t="s">
        <v>250</v>
      </c>
      <c r="B298" s="47"/>
      <c r="C298" s="47"/>
      <c r="D298" s="81"/>
      <c r="E298" s="50"/>
      <c r="F298" s="81"/>
      <c r="G298" s="50"/>
      <c r="H298" s="81"/>
      <c r="I298" s="50"/>
      <c r="J298" s="81"/>
      <c r="K298" s="50"/>
      <c r="L298" s="81"/>
      <c r="M298" s="50"/>
    </row>
    <row r="299" spans="1:15">
      <c r="A299" s="54" t="s">
        <v>51</v>
      </c>
      <c r="B299" s="55"/>
      <c r="C299" s="55"/>
      <c r="D299" s="55"/>
      <c r="E299" s="55"/>
      <c r="F299" s="55"/>
      <c r="G299" s="55"/>
      <c r="H299" s="55"/>
      <c r="I299" s="55"/>
      <c r="J299" s="55"/>
      <c r="K299" s="55"/>
      <c r="L299" s="55"/>
      <c r="M299" s="55"/>
      <c r="N299" s="56"/>
      <c r="O299" s="56"/>
    </row>
    <row r="300" spans="1:15">
      <c r="A300" s="54" t="s">
        <v>52</v>
      </c>
      <c r="B300" s="55"/>
      <c r="C300" s="55"/>
      <c r="D300" s="55"/>
      <c r="E300" s="55"/>
      <c r="F300" s="55"/>
      <c r="G300" s="55"/>
      <c r="H300" s="55"/>
      <c r="I300" s="55"/>
      <c r="J300" s="55"/>
      <c r="K300" s="55"/>
      <c r="L300" s="55"/>
      <c r="M300" s="55"/>
      <c r="N300" s="56"/>
      <c r="O300" s="56"/>
    </row>
    <row r="301" spans="1:15" ht="12.75" customHeight="1">
      <c r="A301" s="55"/>
      <c r="B301" s="55"/>
      <c r="C301" s="55"/>
      <c r="D301" s="55"/>
      <c r="E301" s="55"/>
      <c r="F301" s="55"/>
      <c r="G301" s="55"/>
      <c r="H301" s="55"/>
      <c r="I301" s="55"/>
      <c r="J301" s="55"/>
      <c r="K301" s="55"/>
      <c r="L301" s="55"/>
      <c r="M301" s="55"/>
      <c r="N301" s="56"/>
      <c r="O301" s="56"/>
    </row>
    <row r="302" spans="1:15">
      <c r="A302" s="57"/>
      <c r="B302" s="57"/>
      <c r="C302" s="57"/>
      <c r="D302" s="57"/>
      <c r="E302" s="57"/>
      <c r="F302" s="57"/>
      <c r="G302" s="57"/>
      <c r="H302" s="57"/>
      <c r="I302" s="57"/>
      <c r="J302" s="57"/>
      <c r="K302" s="57"/>
      <c r="L302" s="57"/>
      <c r="M302" s="57"/>
      <c r="N302" s="56"/>
      <c r="O302" s="56"/>
    </row>
    <row r="303" spans="1:15">
      <c r="A303" s="58" t="s">
        <v>53</v>
      </c>
      <c r="B303" s="58" t="s">
        <v>54</v>
      </c>
      <c r="C303" s="58"/>
      <c r="D303" s="58"/>
      <c r="E303" s="58"/>
      <c r="F303" s="56"/>
      <c r="G303" s="58" t="s">
        <v>55</v>
      </c>
      <c r="H303" s="58"/>
      <c r="I303" s="58"/>
      <c r="J303" s="58"/>
      <c r="K303" s="58" t="s">
        <v>251</v>
      </c>
      <c r="L303" s="58"/>
      <c r="M303" s="58"/>
      <c r="N303" s="56"/>
      <c r="O303" s="56"/>
    </row>
    <row r="304" spans="1:15">
      <c r="A304" s="58" t="s">
        <v>57</v>
      </c>
      <c r="B304" s="58" t="s">
        <v>58</v>
      </c>
      <c r="C304" s="58"/>
      <c r="D304" s="58"/>
      <c r="E304" s="58"/>
      <c r="F304" s="58" t="s">
        <v>252</v>
      </c>
      <c r="G304" s="58"/>
      <c r="H304" s="58"/>
      <c r="I304" s="58"/>
      <c r="J304" s="58"/>
      <c r="K304" s="58"/>
      <c r="L304" s="58"/>
      <c r="M304" s="58"/>
      <c r="N304" s="56"/>
      <c r="O304" s="56"/>
    </row>
    <row r="305" spans="1:15" ht="12.75" customHeight="1">
      <c r="A305" s="58"/>
      <c r="B305" s="58"/>
      <c r="C305" s="58"/>
      <c r="D305" s="58"/>
      <c r="E305" s="58"/>
      <c r="F305" s="58"/>
      <c r="G305" s="58"/>
      <c r="H305" s="58"/>
      <c r="I305" s="58"/>
      <c r="J305" s="58"/>
      <c r="K305" s="58"/>
      <c r="L305" s="58"/>
      <c r="M305" s="58"/>
      <c r="N305" s="56"/>
      <c r="O305" s="56"/>
    </row>
    <row r="306" spans="1:15">
      <c r="A306" s="58" t="s">
        <v>60</v>
      </c>
      <c r="B306" s="58"/>
      <c r="C306" s="58"/>
      <c r="D306" s="58"/>
      <c r="E306" s="58"/>
      <c r="F306" s="58"/>
      <c r="G306" s="58"/>
      <c r="H306" s="58"/>
      <c r="I306" s="58"/>
      <c r="J306" s="58"/>
      <c r="K306" s="58"/>
      <c r="L306" s="58"/>
      <c r="M306" s="58"/>
      <c r="N306" s="56"/>
      <c r="O306" s="56"/>
    </row>
    <row r="307" spans="1:15">
      <c r="A307" s="58"/>
      <c r="B307" s="58"/>
      <c r="C307" s="58"/>
      <c r="D307" s="58"/>
      <c r="E307" s="58"/>
      <c r="F307" s="58"/>
      <c r="G307" s="58"/>
      <c r="H307" s="58"/>
      <c r="I307" s="58"/>
      <c r="J307" s="58"/>
      <c r="K307" s="58"/>
      <c r="L307" s="58"/>
      <c r="M307" s="58"/>
      <c r="N307" s="56"/>
      <c r="O307" s="56"/>
    </row>
    <row r="308" spans="1:15">
      <c r="A308" s="58"/>
      <c r="B308" s="58"/>
      <c r="C308" s="58"/>
      <c r="D308" s="58"/>
      <c r="E308" s="58"/>
      <c r="F308" s="58"/>
      <c r="G308" s="58"/>
      <c r="H308" s="58"/>
      <c r="I308" s="58"/>
      <c r="J308" s="58"/>
      <c r="K308" s="58"/>
      <c r="L308" s="58"/>
      <c r="M308" s="58"/>
      <c r="N308" s="56"/>
      <c r="O308" s="56"/>
    </row>
    <row r="309" spans="1:15">
      <c r="A309" s="58" t="s">
        <v>61</v>
      </c>
      <c r="B309" s="58"/>
      <c r="C309" s="58"/>
      <c r="D309" s="58"/>
      <c r="E309" s="58"/>
      <c r="F309" s="58"/>
      <c r="G309" s="58"/>
      <c r="H309" s="58"/>
      <c r="I309" s="58"/>
      <c r="J309" s="58"/>
      <c r="K309" s="58"/>
      <c r="L309" s="58"/>
      <c r="M309" s="58"/>
      <c r="N309" s="56"/>
      <c r="O309" s="56"/>
    </row>
    <row r="310" spans="1:15">
      <c r="A310" s="58" t="s">
        <v>62</v>
      </c>
      <c r="B310" s="58"/>
      <c r="C310" s="58"/>
      <c r="D310" s="58"/>
      <c r="E310" s="58"/>
      <c r="F310" s="58"/>
      <c r="G310" s="58"/>
      <c r="H310" s="58"/>
      <c r="I310" s="58"/>
      <c r="J310" s="58"/>
      <c r="K310" s="58"/>
      <c r="L310" s="58"/>
      <c r="M310" s="58"/>
      <c r="N310" s="56"/>
      <c r="O310" s="56"/>
    </row>
    <row r="311" spans="1:15">
      <c r="A311" s="58"/>
      <c r="B311" s="58"/>
      <c r="C311" s="58"/>
      <c r="D311" s="58"/>
      <c r="E311" s="58"/>
      <c r="F311" s="58"/>
      <c r="G311" s="58"/>
      <c r="H311" s="58"/>
      <c r="I311" s="58"/>
      <c r="J311" s="58"/>
      <c r="K311" s="58"/>
      <c r="L311" s="58"/>
      <c r="M311" s="58"/>
      <c r="N311" s="56"/>
      <c r="O311" s="56"/>
    </row>
    <row r="313" spans="1:15">
      <c r="A313" s="1" t="s">
        <v>0</v>
      </c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1" t="s">
        <v>1</v>
      </c>
    </row>
    <row r="314" spans="1:15">
      <c r="A314" s="1" t="s">
        <v>253</v>
      </c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1"/>
    </row>
    <row r="315" spans="1:15">
      <c r="A315" s="2"/>
      <c r="B315" s="3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</row>
    <row r="316" spans="1:15" ht="15.75">
      <c r="A316" s="4" t="s">
        <v>3</v>
      </c>
      <c r="B316" s="4"/>
      <c r="C316" s="4"/>
      <c r="D316" s="4"/>
      <c r="E316" s="4"/>
      <c r="F316" s="4"/>
      <c r="G316" s="4"/>
      <c r="H316" s="4"/>
      <c r="I316" s="4"/>
      <c r="J316" s="4"/>
      <c r="K316" s="4"/>
      <c r="L316" s="4"/>
      <c r="M316" s="4"/>
    </row>
    <row r="317" spans="1:15" ht="15.75">
      <c r="A317" s="4" t="s">
        <v>4</v>
      </c>
      <c r="B317" s="4"/>
      <c r="C317" s="4"/>
      <c r="D317" s="4"/>
      <c r="E317" s="4"/>
      <c r="F317" s="4"/>
      <c r="G317" s="4"/>
      <c r="H317" s="4"/>
      <c r="I317" s="4"/>
      <c r="J317" s="4"/>
      <c r="K317" s="4"/>
      <c r="L317" s="4"/>
      <c r="M317" s="4"/>
    </row>
    <row r="318" spans="1:15" ht="15.75">
      <c r="A318" s="5" t="s">
        <v>5</v>
      </c>
      <c r="B318" s="5"/>
      <c r="C318" s="5"/>
      <c r="D318" s="5"/>
      <c r="E318" s="5"/>
      <c r="F318" s="5"/>
      <c r="G318" s="5"/>
      <c r="H318" s="5"/>
      <c r="I318" s="5"/>
      <c r="J318" s="5"/>
      <c r="K318" s="5"/>
      <c r="L318" s="5"/>
      <c r="M318" s="5"/>
    </row>
    <row r="319" spans="1:15">
      <c r="A319" s="7"/>
      <c r="B319" s="8" t="s">
        <v>6</v>
      </c>
      <c r="C319" s="8" t="s">
        <v>7</v>
      </c>
      <c r="D319" s="91" t="s">
        <v>8</v>
      </c>
      <c r="E319" s="10"/>
      <c r="F319" s="11" t="s">
        <v>9</v>
      </c>
      <c r="G319" s="12"/>
      <c r="H319" s="12"/>
      <c r="I319" s="12"/>
      <c r="J319" s="12"/>
      <c r="K319" s="13"/>
      <c r="L319" s="14"/>
      <c r="M319" s="15"/>
    </row>
    <row r="320" spans="1:15" ht="16.5">
      <c r="A320" s="16" t="s">
        <v>10</v>
      </c>
      <c r="B320" s="16" t="s">
        <v>11</v>
      </c>
      <c r="C320" s="16" t="s">
        <v>12</v>
      </c>
      <c r="D320" s="17" t="s">
        <v>13</v>
      </c>
      <c r="E320" s="18"/>
      <c r="F320" s="19" t="s">
        <v>14</v>
      </c>
      <c r="G320" s="20"/>
      <c r="H320" s="19" t="s">
        <v>15</v>
      </c>
      <c r="I320" s="20"/>
      <c r="J320" s="14"/>
      <c r="K320" s="15"/>
      <c r="L320" s="23" t="s">
        <v>16</v>
      </c>
      <c r="M320" s="24"/>
    </row>
    <row r="321" spans="1:15">
      <c r="A321" s="25"/>
      <c r="B321" s="16"/>
      <c r="C321" s="16" t="s">
        <v>17</v>
      </c>
      <c r="D321" s="26"/>
      <c r="E321" s="27"/>
      <c r="F321" s="23" t="s">
        <v>13</v>
      </c>
      <c r="G321" s="24"/>
      <c r="H321" s="23" t="s">
        <v>18</v>
      </c>
      <c r="I321" s="24"/>
      <c r="J321" s="23" t="s">
        <v>19</v>
      </c>
      <c r="K321" s="24"/>
      <c r="L321" s="23" t="s">
        <v>20</v>
      </c>
      <c r="M321" s="24"/>
    </row>
    <row r="322" spans="1:15">
      <c r="A322" s="29" t="s">
        <v>21</v>
      </c>
      <c r="B322" s="29" t="s">
        <v>22</v>
      </c>
      <c r="C322" s="29" t="s">
        <v>23</v>
      </c>
      <c r="D322" s="30" t="s">
        <v>24</v>
      </c>
      <c r="E322" s="31"/>
      <c r="F322" s="32" t="s">
        <v>25</v>
      </c>
      <c r="G322" s="33"/>
      <c r="H322" s="32" t="s">
        <v>26</v>
      </c>
      <c r="I322" s="33"/>
      <c r="J322" s="32" t="s">
        <v>27</v>
      </c>
      <c r="K322" s="33"/>
      <c r="L322" s="35" t="s">
        <v>28</v>
      </c>
      <c r="M322" s="36"/>
    </row>
    <row r="323" spans="1:15">
      <c r="A323" s="59" t="s">
        <v>254</v>
      </c>
      <c r="B323" s="39"/>
      <c r="C323" s="39"/>
      <c r="D323" s="40"/>
      <c r="E323" s="41"/>
      <c r="F323" s="40"/>
      <c r="G323" s="41"/>
      <c r="H323" s="40"/>
      <c r="I323" s="41"/>
      <c r="J323" s="40"/>
      <c r="K323" s="41"/>
      <c r="L323" s="40"/>
      <c r="M323" s="41"/>
    </row>
    <row r="324" spans="1:15">
      <c r="A324" s="39" t="s">
        <v>255</v>
      </c>
      <c r="B324" s="39"/>
      <c r="C324" s="39"/>
      <c r="D324" s="40"/>
      <c r="E324" s="41">
        <v>589130</v>
      </c>
      <c r="F324" s="40"/>
      <c r="G324" s="41">
        <v>0</v>
      </c>
      <c r="H324" s="40"/>
      <c r="I324" s="41">
        <v>1049493.58</v>
      </c>
      <c r="J324" s="40"/>
      <c r="K324" s="41">
        <v>1049493.58</v>
      </c>
      <c r="L324" s="40"/>
      <c r="M324" s="41">
        <v>1157214.1399999999</v>
      </c>
      <c r="O324" s="46"/>
    </row>
    <row r="325" spans="1:15">
      <c r="A325" s="39" t="s">
        <v>256</v>
      </c>
      <c r="B325" s="39"/>
      <c r="C325" s="39"/>
      <c r="D325" s="40"/>
      <c r="E325" s="41"/>
      <c r="F325" s="40"/>
      <c r="G325" s="41"/>
      <c r="H325" s="40"/>
      <c r="I325" s="41"/>
      <c r="J325" s="40"/>
      <c r="K325" s="41"/>
      <c r="L325" s="40"/>
      <c r="M325" s="41"/>
    </row>
    <row r="326" spans="1:15">
      <c r="A326" s="39" t="s">
        <v>257</v>
      </c>
      <c r="B326" s="39"/>
      <c r="C326" s="39"/>
      <c r="D326" s="40"/>
      <c r="E326" s="41"/>
      <c r="F326" s="40"/>
      <c r="G326" s="41"/>
      <c r="H326" s="40"/>
      <c r="I326" s="41"/>
      <c r="J326" s="40"/>
      <c r="K326" s="41"/>
      <c r="L326" s="40"/>
      <c r="M326" s="41"/>
    </row>
    <row r="327" spans="1:15">
      <c r="A327" s="39" t="s">
        <v>258</v>
      </c>
      <c r="B327" s="39"/>
      <c r="C327" s="39"/>
      <c r="D327" s="40"/>
      <c r="E327" s="41">
        <v>761536</v>
      </c>
      <c r="F327" s="40"/>
      <c r="G327" s="41">
        <v>0</v>
      </c>
      <c r="H327" s="40"/>
      <c r="I327" s="41">
        <v>1026283.58</v>
      </c>
      <c r="J327" s="40"/>
      <c r="K327" s="41">
        <v>1026283.58</v>
      </c>
      <c r="L327" s="40"/>
      <c r="M327" s="41">
        <v>1129014.1399999999</v>
      </c>
    </row>
    <row r="328" spans="1:15">
      <c r="A328" s="39" t="s">
        <v>259</v>
      </c>
      <c r="B328" s="39"/>
      <c r="C328" s="39"/>
      <c r="D328" s="40"/>
      <c r="E328" s="41"/>
      <c r="F328" s="40"/>
      <c r="G328" s="41"/>
      <c r="H328" s="40"/>
      <c r="I328" s="41"/>
      <c r="J328" s="40"/>
      <c r="K328" s="41"/>
      <c r="L328" s="40"/>
      <c r="M328" s="41"/>
    </row>
    <row r="329" spans="1:15">
      <c r="A329" s="39" t="s">
        <v>260</v>
      </c>
      <c r="B329" s="39"/>
      <c r="C329" s="39"/>
      <c r="D329" s="40"/>
      <c r="E329" s="41">
        <v>0</v>
      </c>
      <c r="F329" s="40"/>
      <c r="G329" s="41">
        <v>0</v>
      </c>
      <c r="H329" s="40"/>
      <c r="I329" s="41">
        <v>14000</v>
      </c>
      <c r="J329" s="40"/>
      <c r="K329" s="41">
        <v>14000</v>
      </c>
      <c r="L329" s="40"/>
      <c r="M329" s="41">
        <v>18000</v>
      </c>
    </row>
    <row r="330" spans="1:15">
      <c r="A330" s="39" t="s">
        <v>261</v>
      </c>
      <c r="B330" s="39"/>
      <c r="C330" s="39"/>
      <c r="D330" s="40"/>
      <c r="E330" s="41"/>
      <c r="F330" s="40"/>
      <c r="G330" s="41"/>
      <c r="H330" s="40"/>
      <c r="I330" s="41"/>
      <c r="J330" s="40"/>
      <c r="K330" s="41"/>
      <c r="L330" s="40"/>
      <c r="M330" s="41"/>
      <c r="O330" s="45"/>
    </row>
    <row r="331" spans="1:15">
      <c r="A331" s="39" t="s">
        <v>262</v>
      </c>
      <c r="B331" s="39"/>
      <c r="C331" s="39"/>
      <c r="D331" s="40"/>
      <c r="E331" s="41">
        <v>867335</v>
      </c>
      <c r="F331" s="40"/>
      <c r="G331" s="41">
        <v>290776.45</v>
      </c>
      <c r="H331" s="40"/>
      <c r="I331" s="41">
        <v>1009223.55</v>
      </c>
      <c r="J331" s="40"/>
      <c r="K331" s="41">
        <v>1300000</v>
      </c>
      <c r="L331" s="40"/>
      <c r="M331" s="41">
        <v>1300000</v>
      </c>
      <c r="O331" s="92"/>
    </row>
    <row r="332" spans="1:15">
      <c r="A332" s="39" t="s">
        <v>263</v>
      </c>
      <c r="B332" s="39"/>
      <c r="C332" s="39"/>
      <c r="D332" s="40"/>
      <c r="E332" s="41">
        <v>165000</v>
      </c>
      <c r="F332" s="40"/>
      <c r="G332" s="41">
        <v>0</v>
      </c>
      <c r="H332" s="40"/>
      <c r="I332" s="41">
        <v>165000</v>
      </c>
      <c r="J332" s="40"/>
      <c r="K332" s="41">
        <v>165000</v>
      </c>
      <c r="L332" s="40"/>
      <c r="M332" s="41">
        <v>165000</v>
      </c>
      <c r="O332" s="45"/>
    </row>
    <row r="333" spans="1:15">
      <c r="A333" s="47" t="s">
        <v>264</v>
      </c>
      <c r="B333" s="47"/>
      <c r="C333" s="39"/>
      <c r="D333" s="40"/>
      <c r="E333" s="41">
        <v>0</v>
      </c>
      <c r="F333" s="40"/>
      <c r="G333" s="41">
        <v>0</v>
      </c>
      <c r="H333" s="40"/>
      <c r="I333" s="41">
        <v>83000</v>
      </c>
      <c r="J333" s="40"/>
      <c r="K333" s="41">
        <v>83000</v>
      </c>
      <c r="L333" s="40"/>
      <c r="M333" s="41">
        <v>83000</v>
      </c>
      <c r="O333" s="45"/>
    </row>
    <row r="334" spans="1:15">
      <c r="A334" s="93" t="s">
        <v>265</v>
      </c>
      <c r="B334" s="84"/>
      <c r="C334" s="84"/>
      <c r="D334" s="88" t="s">
        <v>36</v>
      </c>
      <c r="E334" s="70">
        <f>E333+E332+E331+E330+E329+E328+E327+E326+E325+E324+E323+E298+E297+E296+E295+E294+E293+E292+E291</f>
        <v>10446647.359999999</v>
      </c>
      <c r="F334" s="88" t="s">
        <v>36</v>
      </c>
      <c r="G334" s="70">
        <f>G333+G332+G331+G330+G329+G328+G327+G326+G325+G324+G323+G298+G297+G296+G295+G294+G293+G292</f>
        <v>1493138.34</v>
      </c>
      <c r="H334" s="88" t="s">
        <v>36</v>
      </c>
      <c r="I334" s="70">
        <f>I333+I332+I331+I330+I329+I328+I327+I326+I325+I324+I323+I298+I297+I296+I295+I294+I293+I292+I291</f>
        <v>33165246.219999999</v>
      </c>
      <c r="J334" s="88" t="s">
        <v>36</v>
      </c>
      <c r="K334" s="70">
        <f>K333+K332+K331+K330+K329+K328+K327+K326+K325+K324+K323+K298+K297+K296+K295+K294+K293+K292+K291</f>
        <v>34658384.560000002</v>
      </c>
      <c r="L334" s="88" t="s">
        <v>36</v>
      </c>
      <c r="M334" s="70">
        <f>M333+M332+M331+M330+M329+M328+M327+M326+M325+M324+M323+M297+M295+M294+M293+M292+M291</f>
        <v>38004652.480000004</v>
      </c>
      <c r="O334" s="45"/>
    </row>
    <row r="335" spans="1:15" ht="16.5">
      <c r="A335" s="94" t="s">
        <v>266</v>
      </c>
      <c r="B335" s="95"/>
      <c r="C335" s="95"/>
      <c r="D335" s="96" t="s">
        <v>36</v>
      </c>
      <c r="E335" s="97">
        <f>E334+E289+E254+E142</f>
        <v>73347668.050000012</v>
      </c>
      <c r="F335" s="96" t="s">
        <v>36</v>
      </c>
      <c r="G335" s="97">
        <f>G334+G289+G254+G142</f>
        <v>24489745.670000002</v>
      </c>
      <c r="H335" s="96" t="s">
        <v>36</v>
      </c>
      <c r="I335" s="97">
        <f>I334+I289+I254+I142</f>
        <v>80459612.329999998</v>
      </c>
      <c r="J335" s="96" t="s">
        <v>36</v>
      </c>
      <c r="K335" s="97">
        <f>K334+K289+K254+K142</f>
        <v>104949358</v>
      </c>
      <c r="L335" s="96" t="s">
        <v>36</v>
      </c>
      <c r="M335" s="97">
        <f>M334+M289+M254+M142</f>
        <v>115721414</v>
      </c>
      <c r="O335" s="46"/>
    </row>
    <row r="336" spans="1:15" ht="15.75" thickBot="1">
      <c r="A336" s="98" t="s">
        <v>267</v>
      </c>
      <c r="B336" s="99"/>
      <c r="C336" s="99"/>
      <c r="D336" s="100" t="s">
        <v>36</v>
      </c>
      <c r="E336" s="101">
        <f>E92-E335</f>
        <v>25764160.899999991</v>
      </c>
      <c r="F336" s="100" t="s">
        <v>36</v>
      </c>
      <c r="G336" s="101">
        <f>G92-G335</f>
        <v>29991516.350000001</v>
      </c>
      <c r="H336" s="100" t="s">
        <v>36</v>
      </c>
      <c r="I336" s="101">
        <f>I92-I335</f>
        <v>-29013453.460000001</v>
      </c>
      <c r="J336" s="100" t="s">
        <v>36</v>
      </c>
      <c r="K336" s="101">
        <f>K92-K335</f>
        <v>978062.8900000006</v>
      </c>
      <c r="L336" s="100" t="s">
        <v>36</v>
      </c>
      <c r="M336" s="101">
        <f>M92-M335</f>
        <v>0</v>
      </c>
      <c r="O336" s="45"/>
    </row>
    <row r="337" spans="1:14" ht="11.25" customHeight="1" thickTop="1"/>
    <row r="338" spans="1:14">
      <c r="A338" s="54" t="s">
        <v>51</v>
      </c>
      <c r="B338" s="55"/>
      <c r="C338" s="55"/>
      <c r="D338" s="55"/>
      <c r="E338" s="55"/>
      <c r="F338" s="55"/>
      <c r="G338" s="55"/>
      <c r="H338" s="55"/>
      <c r="I338" s="55"/>
      <c r="J338" s="55"/>
      <c r="K338" s="55"/>
      <c r="L338" s="55"/>
      <c r="M338" s="55"/>
      <c r="N338" s="56"/>
    </row>
    <row r="339" spans="1:14">
      <c r="A339" s="54" t="s">
        <v>52</v>
      </c>
      <c r="B339" s="55"/>
      <c r="C339" s="55"/>
      <c r="D339" s="55"/>
      <c r="E339" s="55"/>
      <c r="F339" s="55"/>
      <c r="G339" s="55"/>
      <c r="H339" s="55"/>
      <c r="I339" s="55"/>
      <c r="J339" s="55"/>
      <c r="K339" s="55"/>
      <c r="L339" s="55"/>
      <c r="M339" s="55"/>
      <c r="N339" s="56"/>
    </row>
    <row r="340" spans="1:14">
      <c r="A340" s="55"/>
      <c r="B340" s="55"/>
      <c r="C340" s="55"/>
      <c r="D340" s="55"/>
      <c r="E340" s="55"/>
      <c r="F340" s="55"/>
      <c r="G340" s="55"/>
      <c r="H340" s="55"/>
      <c r="I340" s="55"/>
      <c r="J340" s="55"/>
      <c r="K340" s="55"/>
      <c r="L340" s="55"/>
      <c r="M340" s="55"/>
      <c r="N340" s="56"/>
    </row>
    <row r="341" spans="1:14">
      <c r="A341" s="57"/>
      <c r="B341" s="57"/>
      <c r="C341" s="57"/>
      <c r="D341" s="57"/>
      <c r="E341" s="57"/>
      <c r="F341" s="57"/>
      <c r="G341" s="57"/>
      <c r="H341" s="57"/>
      <c r="I341" s="57"/>
      <c r="J341" s="57"/>
      <c r="K341" s="57"/>
      <c r="L341" s="57"/>
      <c r="M341" s="57"/>
      <c r="N341" s="56"/>
    </row>
    <row r="342" spans="1:14">
      <c r="A342" s="58" t="s">
        <v>53</v>
      </c>
      <c r="B342" s="58" t="s">
        <v>54</v>
      </c>
      <c r="C342" s="58"/>
      <c r="D342" s="58"/>
      <c r="E342" s="58"/>
      <c r="F342" s="56"/>
      <c r="G342" s="58" t="s">
        <v>55</v>
      </c>
      <c r="H342" s="58"/>
      <c r="I342" s="58"/>
      <c r="J342" s="58"/>
      <c r="K342" s="58" t="s">
        <v>56</v>
      </c>
      <c r="L342" s="58"/>
      <c r="M342" s="58"/>
      <c r="N342" s="56"/>
    </row>
    <row r="343" spans="1:14">
      <c r="A343" s="58" t="s">
        <v>57</v>
      </c>
      <c r="B343" s="58" t="s">
        <v>58</v>
      </c>
      <c r="C343" s="58"/>
      <c r="D343" s="58"/>
      <c r="E343" s="58"/>
      <c r="F343" s="58" t="s">
        <v>268</v>
      </c>
      <c r="G343" s="58"/>
      <c r="H343" s="58"/>
      <c r="I343" s="58"/>
      <c r="J343" s="58"/>
      <c r="K343" s="58"/>
      <c r="L343" s="58"/>
      <c r="M343" s="58"/>
      <c r="N343" s="56"/>
    </row>
    <row r="344" spans="1:14" ht="9.75" customHeight="1">
      <c r="A344" s="58"/>
      <c r="B344" s="58"/>
      <c r="C344" s="58"/>
      <c r="D344" s="58"/>
      <c r="E344" s="58"/>
      <c r="F344" s="58"/>
      <c r="G344" s="58"/>
      <c r="H344" s="58"/>
      <c r="I344" s="58"/>
      <c r="J344" s="58"/>
      <c r="K344" s="58"/>
      <c r="L344" s="58"/>
      <c r="M344" s="58"/>
      <c r="N344" s="56"/>
    </row>
    <row r="345" spans="1:14">
      <c r="A345" s="58" t="s">
        <v>60</v>
      </c>
      <c r="B345" s="58"/>
      <c r="C345" s="58"/>
      <c r="D345" s="58"/>
      <c r="E345" s="58"/>
      <c r="F345" s="58"/>
      <c r="G345" s="58"/>
      <c r="H345" s="58"/>
      <c r="I345" s="58"/>
      <c r="J345" s="58"/>
      <c r="K345" s="58"/>
      <c r="L345" s="58"/>
      <c r="M345" s="58"/>
      <c r="N345" s="56"/>
    </row>
    <row r="346" spans="1:14">
      <c r="A346" s="58"/>
      <c r="B346" s="58"/>
      <c r="C346" s="58"/>
      <c r="D346" s="58"/>
      <c r="E346" s="58"/>
      <c r="F346" s="58"/>
      <c r="G346" s="58"/>
      <c r="H346" s="58"/>
      <c r="I346" s="58"/>
      <c r="J346" s="58"/>
      <c r="K346" s="58"/>
      <c r="L346" s="58"/>
      <c r="M346" s="58"/>
      <c r="N346" s="56"/>
    </row>
    <row r="347" spans="1:14">
      <c r="A347" s="58"/>
      <c r="B347" s="58"/>
      <c r="C347" s="58"/>
      <c r="D347" s="58"/>
      <c r="E347" s="58"/>
      <c r="F347" s="58"/>
      <c r="G347" s="58"/>
      <c r="H347" s="58"/>
      <c r="I347" s="58"/>
      <c r="J347" s="58"/>
      <c r="K347" s="58"/>
      <c r="L347" s="58"/>
      <c r="M347" s="58"/>
      <c r="N347" s="56"/>
    </row>
    <row r="348" spans="1:14">
      <c r="A348" s="58" t="s">
        <v>61</v>
      </c>
      <c r="B348" s="58"/>
      <c r="C348" s="58"/>
      <c r="D348" s="58"/>
      <c r="E348" s="58"/>
      <c r="F348" s="58"/>
      <c r="G348" s="58"/>
      <c r="H348" s="58"/>
      <c r="I348" s="58"/>
      <c r="J348" s="58"/>
      <c r="K348" s="58"/>
      <c r="L348" s="58"/>
      <c r="M348" s="58"/>
      <c r="N348" s="56"/>
    </row>
    <row r="349" spans="1:14">
      <c r="A349" s="58" t="s">
        <v>62</v>
      </c>
      <c r="B349" s="58"/>
      <c r="C349" s="58"/>
      <c r="D349" s="58"/>
      <c r="E349" s="58"/>
      <c r="F349" s="58"/>
      <c r="G349" s="58"/>
      <c r="H349" s="58"/>
      <c r="I349" s="58"/>
      <c r="J349" s="58"/>
      <c r="K349" s="58"/>
      <c r="L349" s="58"/>
      <c r="M349" s="58"/>
      <c r="N349" s="56"/>
    </row>
    <row r="350" spans="1:14">
      <c r="A350" s="58"/>
      <c r="B350" s="58"/>
      <c r="C350" s="58"/>
      <c r="D350" s="58"/>
      <c r="E350" s="58"/>
      <c r="F350" s="58"/>
      <c r="G350" s="58"/>
      <c r="H350" s="58"/>
      <c r="I350" s="58"/>
      <c r="J350" s="58"/>
      <c r="K350" s="58"/>
      <c r="L350" s="58"/>
      <c r="M350" s="58"/>
      <c r="N350" s="56"/>
    </row>
    <row r="351" spans="1:14">
      <c r="A351" s="56"/>
      <c r="B351" s="56"/>
      <c r="C351" s="56"/>
      <c r="D351" s="56"/>
      <c r="E351" s="56"/>
      <c r="F351" s="56"/>
      <c r="G351" s="56"/>
      <c r="H351" s="56"/>
      <c r="I351" s="56"/>
      <c r="J351" s="56"/>
      <c r="K351" s="56"/>
      <c r="L351" s="56"/>
      <c r="M351" s="56"/>
      <c r="N351" s="56"/>
    </row>
    <row r="352" spans="1:14">
      <c r="A352" s="1" t="s">
        <v>0</v>
      </c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1" t="s">
        <v>1</v>
      </c>
    </row>
    <row r="353" spans="1:13">
      <c r="A353" s="1" t="s">
        <v>269</v>
      </c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1"/>
    </row>
    <row r="354" spans="1:13">
      <c r="A354" s="2"/>
      <c r="B354" s="3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</row>
    <row r="355" spans="1:13" ht="15.75">
      <c r="A355" s="4" t="s">
        <v>3</v>
      </c>
      <c r="B355" s="4"/>
      <c r="C355" s="4"/>
      <c r="D355" s="4"/>
      <c r="E355" s="4"/>
      <c r="F355" s="4"/>
      <c r="G355" s="4"/>
      <c r="H355" s="4"/>
      <c r="I355" s="4"/>
      <c r="J355" s="4"/>
      <c r="K355" s="4"/>
      <c r="L355" s="4"/>
      <c r="M355" s="4"/>
    </row>
    <row r="356" spans="1:13" ht="15.75">
      <c r="A356" s="4" t="s">
        <v>4</v>
      </c>
      <c r="B356" s="4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</row>
    <row r="357" spans="1:13" ht="15.75">
      <c r="A357" s="102" t="s">
        <v>270</v>
      </c>
      <c r="B357" s="102"/>
      <c r="C357" s="102"/>
      <c r="D357" s="102"/>
      <c r="E357" s="102"/>
      <c r="F357" s="102"/>
      <c r="G357" s="102"/>
      <c r="H357" s="102"/>
      <c r="I357" s="102"/>
      <c r="J357" s="102"/>
      <c r="K357" s="102"/>
      <c r="L357" s="102"/>
      <c r="M357" s="102"/>
    </row>
    <row r="358" spans="1:13">
      <c r="A358" s="7"/>
      <c r="B358" s="8" t="s">
        <v>6</v>
      </c>
      <c r="C358" s="8" t="s">
        <v>7</v>
      </c>
      <c r="D358" s="9" t="s">
        <v>8</v>
      </c>
      <c r="E358" s="10"/>
      <c r="F358" s="11" t="s">
        <v>9</v>
      </c>
      <c r="G358" s="12"/>
      <c r="H358" s="12"/>
      <c r="I358" s="12"/>
      <c r="J358" s="12"/>
      <c r="K358" s="13"/>
      <c r="L358" s="14"/>
      <c r="M358" s="15"/>
    </row>
    <row r="359" spans="1:13" ht="16.5">
      <c r="A359" s="16" t="s">
        <v>10</v>
      </c>
      <c r="B359" s="16" t="s">
        <v>11</v>
      </c>
      <c r="C359" s="16" t="s">
        <v>12</v>
      </c>
      <c r="D359" s="17" t="s">
        <v>13</v>
      </c>
      <c r="E359" s="18"/>
      <c r="F359" s="19" t="s">
        <v>14</v>
      </c>
      <c r="G359" s="20"/>
      <c r="H359" s="19" t="s">
        <v>15</v>
      </c>
      <c r="I359" s="20"/>
      <c r="J359" s="21"/>
      <c r="K359" s="22"/>
      <c r="L359" s="23" t="s">
        <v>16</v>
      </c>
      <c r="M359" s="24"/>
    </row>
    <row r="360" spans="1:13">
      <c r="A360" s="25"/>
      <c r="B360" s="16"/>
      <c r="C360" s="16" t="s">
        <v>17</v>
      </c>
      <c r="D360" s="26"/>
      <c r="E360" s="27"/>
      <c r="F360" s="23" t="s">
        <v>13</v>
      </c>
      <c r="G360" s="24"/>
      <c r="H360" s="23" t="s">
        <v>18</v>
      </c>
      <c r="I360" s="24"/>
      <c r="J360" s="28" t="s">
        <v>19</v>
      </c>
      <c r="K360" s="24"/>
      <c r="L360" s="23" t="s">
        <v>20</v>
      </c>
      <c r="M360" s="24"/>
    </row>
    <row r="361" spans="1:13">
      <c r="A361" s="29" t="s">
        <v>21</v>
      </c>
      <c r="B361" s="29" t="s">
        <v>22</v>
      </c>
      <c r="C361" s="29" t="s">
        <v>23</v>
      </c>
      <c r="D361" s="30" t="s">
        <v>24</v>
      </c>
      <c r="E361" s="31"/>
      <c r="F361" s="32" t="s">
        <v>25</v>
      </c>
      <c r="G361" s="33"/>
      <c r="H361" s="32" t="s">
        <v>26</v>
      </c>
      <c r="I361" s="33"/>
      <c r="J361" s="34" t="s">
        <v>27</v>
      </c>
      <c r="K361" s="33"/>
      <c r="L361" s="35" t="s">
        <v>28</v>
      </c>
      <c r="M361" s="36"/>
    </row>
    <row r="362" spans="1:13">
      <c r="A362" s="37" t="s">
        <v>29</v>
      </c>
      <c r="B362" s="38"/>
      <c r="C362" s="39"/>
      <c r="D362" s="40"/>
      <c r="E362" s="41"/>
      <c r="F362" s="40"/>
      <c r="G362" s="41"/>
      <c r="H362" s="40"/>
      <c r="I362" s="41"/>
      <c r="J362" s="42"/>
      <c r="K362" s="41"/>
      <c r="L362" s="43"/>
      <c r="M362" s="41"/>
    </row>
    <row r="363" spans="1:13">
      <c r="A363" s="37" t="s">
        <v>30</v>
      </c>
      <c r="B363" s="38"/>
      <c r="C363" s="38"/>
      <c r="D363" s="40"/>
      <c r="E363" s="41"/>
      <c r="F363" s="40"/>
      <c r="G363" s="41"/>
      <c r="H363" s="43"/>
      <c r="I363" s="41"/>
      <c r="J363" s="42"/>
      <c r="K363" s="41"/>
      <c r="L363" s="43"/>
      <c r="M363" s="41"/>
    </row>
    <row r="364" spans="1:13">
      <c r="A364" s="44" t="s">
        <v>31</v>
      </c>
      <c r="B364" s="38"/>
      <c r="C364" s="38"/>
      <c r="D364" s="43"/>
      <c r="E364" s="41"/>
      <c r="F364" s="43"/>
      <c r="G364" s="41"/>
      <c r="H364" s="43"/>
      <c r="I364" s="41"/>
      <c r="J364" s="42"/>
      <c r="K364" s="41"/>
      <c r="L364" s="43"/>
      <c r="M364" s="41"/>
    </row>
    <row r="365" spans="1:13">
      <c r="A365" s="44" t="s">
        <v>271</v>
      </c>
      <c r="B365" s="38"/>
      <c r="C365" s="38"/>
      <c r="D365" s="43"/>
      <c r="E365" s="41"/>
      <c r="F365" s="43"/>
      <c r="G365" s="41"/>
      <c r="H365" s="43"/>
      <c r="I365" s="41"/>
      <c r="J365" s="42"/>
      <c r="K365" s="41"/>
      <c r="L365" s="43"/>
      <c r="M365" s="41"/>
    </row>
    <row r="366" spans="1:13">
      <c r="A366" s="39" t="s">
        <v>272</v>
      </c>
      <c r="B366" s="38"/>
      <c r="C366" s="38"/>
      <c r="D366" s="43"/>
      <c r="E366" s="41"/>
      <c r="F366" s="43"/>
      <c r="G366" s="41"/>
      <c r="H366" s="43"/>
      <c r="I366" s="41"/>
      <c r="J366" s="42"/>
      <c r="K366" s="41"/>
      <c r="L366" s="43"/>
      <c r="M366" s="41"/>
    </row>
    <row r="367" spans="1:13">
      <c r="A367" s="39" t="s">
        <v>273</v>
      </c>
      <c r="B367" s="38" t="s">
        <v>274</v>
      </c>
      <c r="C367" s="38" t="s">
        <v>35</v>
      </c>
      <c r="D367" s="43" t="s">
        <v>36</v>
      </c>
      <c r="E367" s="41">
        <v>292157</v>
      </c>
      <c r="F367" s="43" t="s">
        <v>36</v>
      </c>
      <c r="G367" s="41">
        <v>103310</v>
      </c>
      <c r="H367" s="43" t="s">
        <v>36</v>
      </c>
      <c r="I367" s="41">
        <v>196690</v>
      </c>
      <c r="J367" s="42" t="s">
        <v>36</v>
      </c>
      <c r="K367" s="41">
        <v>300000</v>
      </c>
      <c r="L367" s="43" t="s">
        <v>36</v>
      </c>
      <c r="M367" s="41">
        <v>293000</v>
      </c>
    </row>
    <row r="368" spans="1:13">
      <c r="A368" s="39" t="s">
        <v>275</v>
      </c>
      <c r="B368" s="38" t="s">
        <v>276</v>
      </c>
      <c r="C368" s="38" t="s">
        <v>277</v>
      </c>
      <c r="D368" s="43"/>
      <c r="E368" s="41">
        <v>300000</v>
      </c>
      <c r="F368" s="43"/>
      <c r="G368" s="41">
        <v>125000</v>
      </c>
      <c r="H368" s="43"/>
      <c r="I368" s="41">
        <v>125000</v>
      </c>
      <c r="J368" s="42"/>
      <c r="K368" s="41">
        <v>250000</v>
      </c>
      <c r="L368" s="43"/>
      <c r="M368" s="41">
        <v>250000</v>
      </c>
    </row>
    <row r="369" spans="1:15">
      <c r="A369" s="103" t="s">
        <v>278</v>
      </c>
      <c r="B369" s="104"/>
      <c r="C369" s="104"/>
      <c r="D369" s="105" t="s">
        <v>36</v>
      </c>
      <c r="E369" s="106">
        <f>E367+E368</f>
        <v>592157</v>
      </c>
      <c r="F369" s="105" t="s">
        <v>36</v>
      </c>
      <c r="G369" s="106">
        <f>G367+G368</f>
        <v>228310</v>
      </c>
      <c r="H369" s="105" t="s">
        <v>36</v>
      </c>
      <c r="I369" s="106">
        <f>I367+I368</f>
        <v>321690</v>
      </c>
      <c r="J369" s="107" t="s">
        <v>36</v>
      </c>
      <c r="K369" s="106">
        <f>K367+K368</f>
        <v>550000</v>
      </c>
      <c r="L369" s="105" t="s">
        <v>36</v>
      </c>
      <c r="M369" s="106">
        <f>M367+M368</f>
        <v>543000</v>
      </c>
    </row>
    <row r="370" spans="1:15">
      <c r="A370" s="72" t="s">
        <v>93</v>
      </c>
      <c r="B370" s="73"/>
      <c r="C370" s="74"/>
      <c r="D370" s="75" t="s">
        <v>36</v>
      </c>
      <c r="E370" s="108">
        <f>E367+E368</f>
        <v>592157</v>
      </c>
      <c r="F370" s="109" t="s">
        <v>36</v>
      </c>
      <c r="G370" s="108">
        <f>G367+G368</f>
        <v>228310</v>
      </c>
      <c r="H370" s="109" t="s">
        <v>36</v>
      </c>
      <c r="I370" s="108">
        <f>I367+I368</f>
        <v>321690</v>
      </c>
      <c r="J370" s="110" t="s">
        <v>36</v>
      </c>
      <c r="K370" s="108">
        <f>K367+K368</f>
        <v>550000</v>
      </c>
      <c r="L370" s="109" t="s">
        <v>36</v>
      </c>
      <c r="M370" s="108">
        <f>M367+M368</f>
        <v>543000</v>
      </c>
    </row>
    <row r="371" spans="1:15">
      <c r="A371" s="77" t="s">
        <v>94</v>
      </c>
      <c r="B371" s="38"/>
      <c r="C371" s="38"/>
      <c r="D371" s="43"/>
      <c r="E371" s="41"/>
      <c r="F371" s="43"/>
      <c r="G371" s="41"/>
      <c r="H371" s="43"/>
      <c r="I371" s="41"/>
      <c r="J371" s="42"/>
      <c r="K371" s="41"/>
      <c r="L371" s="43"/>
      <c r="M371" s="41"/>
    </row>
    <row r="372" spans="1:15">
      <c r="A372" s="39" t="s">
        <v>96</v>
      </c>
      <c r="B372" s="61"/>
      <c r="C372" s="38"/>
      <c r="D372" s="42"/>
      <c r="E372" s="41"/>
      <c r="F372" s="43"/>
      <c r="G372" s="41"/>
      <c r="H372" s="42"/>
      <c r="I372" s="41"/>
      <c r="J372" s="42"/>
      <c r="K372" s="41"/>
      <c r="L372" s="42"/>
      <c r="M372" s="41"/>
    </row>
    <row r="373" spans="1:15">
      <c r="A373" s="39" t="s">
        <v>97</v>
      </c>
      <c r="B373" s="38" t="s">
        <v>98</v>
      </c>
      <c r="C373" s="38"/>
      <c r="D373" s="42" t="s">
        <v>36</v>
      </c>
      <c r="E373" s="41">
        <v>241056</v>
      </c>
      <c r="F373" s="42" t="s">
        <v>36</v>
      </c>
      <c r="G373" s="41">
        <v>120528</v>
      </c>
      <c r="H373" s="42" t="s">
        <v>36</v>
      </c>
      <c r="I373" s="41">
        <v>120528</v>
      </c>
      <c r="J373" s="42" t="s">
        <v>36</v>
      </c>
      <c r="K373" s="41">
        <v>241056</v>
      </c>
      <c r="L373" s="42" t="s">
        <v>36</v>
      </c>
      <c r="M373" s="41">
        <v>248376</v>
      </c>
      <c r="O373" s="46"/>
    </row>
    <row r="374" spans="1:15">
      <c r="A374" s="39" t="s">
        <v>101</v>
      </c>
      <c r="B374" s="38"/>
      <c r="C374" s="38"/>
      <c r="D374" s="42"/>
      <c r="E374" s="41"/>
      <c r="F374" s="42"/>
      <c r="G374" s="41"/>
      <c r="H374" s="42"/>
      <c r="I374" s="41"/>
      <c r="J374" s="42"/>
      <c r="K374" s="41"/>
      <c r="L374" s="42"/>
      <c r="M374" s="41"/>
    </row>
    <row r="375" spans="1:15">
      <c r="A375" s="47" t="s">
        <v>102</v>
      </c>
      <c r="B375" s="48" t="s">
        <v>103</v>
      </c>
      <c r="C375" s="48"/>
      <c r="D375" s="51"/>
      <c r="E375" s="50">
        <v>24000</v>
      </c>
      <c r="F375" s="51"/>
      <c r="G375" s="50">
        <v>12000</v>
      </c>
      <c r="H375" s="51"/>
      <c r="I375" s="50">
        <v>12000</v>
      </c>
      <c r="J375" s="51"/>
      <c r="K375" s="50">
        <v>24000</v>
      </c>
      <c r="L375" s="51"/>
      <c r="M375" s="50">
        <v>24000</v>
      </c>
      <c r="O375" s="46"/>
    </row>
    <row r="376" spans="1:15" ht="9.75" customHeight="1">
      <c r="A376" s="52"/>
      <c r="B376" s="42"/>
      <c r="C376" s="42"/>
      <c r="D376" s="42"/>
      <c r="E376" s="53"/>
      <c r="F376" s="42"/>
      <c r="G376" s="53"/>
      <c r="H376" s="42"/>
      <c r="I376" s="53"/>
      <c r="J376" s="42"/>
      <c r="K376" s="53"/>
      <c r="L376" s="42"/>
      <c r="M376" s="53"/>
    </row>
    <row r="377" spans="1:15">
      <c r="A377" s="54" t="s">
        <v>51</v>
      </c>
      <c r="B377" s="55"/>
      <c r="C377" s="55"/>
      <c r="D377" s="55"/>
      <c r="E377" s="55"/>
      <c r="F377" s="55"/>
      <c r="G377" s="55"/>
      <c r="H377" s="55"/>
      <c r="I377" s="55"/>
      <c r="J377" s="55"/>
      <c r="K377" s="55"/>
      <c r="L377" s="55"/>
      <c r="M377" s="55"/>
      <c r="N377" s="56"/>
    </row>
    <row r="378" spans="1:15">
      <c r="A378" s="54" t="s">
        <v>52</v>
      </c>
      <c r="B378" s="55"/>
      <c r="C378" s="55"/>
      <c r="D378" s="55"/>
      <c r="E378" s="55"/>
      <c r="F378" s="55"/>
      <c r="G378" s="55"/>
      <c r="H378" s="55"/>
      <c r="I378" s="55"/>
      <c r="J378" s="55"/>
      <c r="K378" s="55"/>
      <c r="L378" s="55"/>
      <c r="M378" s="55"/>
      <c r="N378" s="56"/>
    </row>
    <row r="379" spans="1:15">
      <c r="A379" s="55"/>
      <c r="B379" s="55"/>
      <c r="C379" s="55"/>
      <c r="D379" s="55"/>
      <c r="E379" s="55"/>
      <c r="F379" s="55"/>
      <c r="G379" s="55"/>
      <c r="H379" s="55"/>
      <c r="I379" s="55"/>
      <c r="J379" s="55"/>
      <c r="K379" s="55"/>
      <c r="L379" s="55"/>
      <c r="M379" s="55"/>
      <c r="N379" s="56"/>
    </row>
    <row r="380" spans="1:15">
      <c r="A380" s="57"/>
      <c r="B380" s="57"/>
      <c r="C380" s="57"/>
      <c r="D380" s="57"/>
      <c r="E380" s="57"/>
      <c r="F380" s="57"/>
      <c r="G380" s="57"/>
      <c r="H380" s="57"/>
      <c r="I380" s="57"/>
      <c r="J380" s="57"/>
      <c r="K380" s="57"/>
      <c r="L380" s="57"/>
      <c r="M380" s="57"/>
      <c r="N380" s="56"/>
    </row>
    <row r="381" spans="1:15">
      <c r="A381" s="58" t="s">
        <v>53</v>
      </c>
      <c r="B381" s="58" t="s">
        <v>54</v>
      </c>
      <c r="C381" s="58"/>
      <c r="D381" s="58"/>
      <c r="E381" s="58"/>
      <c r="F381" s="56"/>
      <c r="G381" s="58" t="s">
        <v>55</v>
      </c>
      <c r="H381" s="58"/>
      <c r="I381" s="58"/>
      <c r="J381" s="58"/>
      <c r="K381" s="58" t="s">
        <v>56</v>
      </c>
      <c r="L381" s="58"/>
      <c r="M381" s="58"/>
      <c r="N381" s="56"/>
    </row>
    <row r="382" spans="1:15">
      <c r="A382" s="58" t="s">
        <v>57</v>
      </c>
      <c r="B382" s="58" t="s">
        <v>58</v>
      </c>
      <c r="C382" s="58"/>
      <c r="D382" s="58"/>
      <c r="E382" s="58"/>
      <c r="F382" s="58" t="s">
        <v>279</v>
      </c>
      <c r="G382" s="58"/>
      <c r="H382" s="58"/>
      <c r="I382" s="58"/>
      <c r="J382" s="58"/>
      <c r="K382" s="58"/>
      <c r="L382" s="58"/>
      <c r="M382" s="58"/>
      <c r="N382" s="56"/>
    </row>
    <row r="383" spans="1:15" ht="7.5" customHeight="1">
      <c r="A383" s="58"/>
      <c r="B383" s="58"/>
      <c r="C383" s="58"/>
      <c r="D383" s="58"/>
      <c r="E383" s="58"/>
      <c r="F383" s="58"/>
      <c r="G383" s="58"/>
      <c r="H383" s="58"/>
      <c r="I383" s="58"/>
      <c r="J383" s="58"/>
      <c r="K383" s="58"/>
      <c r="L383" s="58"/>
      <c r="M383" s="58"/>
      <c r="N383" s="56"/>
    </row>
    <row r="384" spans="1:15">
      <c r="A384" s="58" t="s">
        <v>60</v>
      </c>
      <c r="B384" s="58"/>
      <c r="C384" s="58"/>
      <c r="D384" s="58"/>
      <c r="E384" s="58"/>
      <c r="F384" s="58"/>
      <c r="G384" s="58"/>
      <c r="H384" s="58"/>
      <c r="I384" s="58"/>
      <c r="J384" s="58"/>
      <c r="K384" s="58"/>
      <c r="L384" s="58"/>
      <c r="M384" s="58"/>
      <c r="N384" s="56"/>
    </row>
    <row r="385" spans="1:14">
      <c r="A385" s="58"/>
      <c r="B385" s="58"/>
      <c r="C385" s="58"/>
      <c r="D385" s="58"/>
      <c r="E385" s="58"/>
      <c r="F385" s="58"/>
      <c r="G385" s="58"/>
      <c r="H385" s="58"/>
      <c r="I385" s="58"/>
      <c r="J385" s="58"/>
      <c r="K385" s="58"/>
      <c r="L385" s="58"/>
      <c r="M385" s="58"/>
      <c r="N385" s="56"/>
    </row>
    <row r="386" spans="1:14">
      <c r="A386" s="58"/>
      <c r="B386" s="58"/>
      <c r="C386" s="58"/>
      <c r="D386" s="58"/>
      <c r="E386" s="58"/>
      <c r="F386" s="58"/>
      <c r="G386" s="58"/>
      <c r="H386" s="58"/>
      <c r="I386" s="58"/>
      <c r="J386" s="58"/>
      <c r="K386" s="58"/>
      <c r="L386" s="58"/>
      <c r="M386" s="58"/>
      <c r="N386" s="56"/>
    </row>
    <row r="387" spans="1:14">
      <c r="A387" s="58" t="s">
        <v>61</v>
      </c>
      <c r="B387" s="58"/>
      <c r="C387" s="58"/>
      <c r="D387" s="58"/>
      <c r="E387" s="58"/>
      <c r="F387" s="58"/>
      <c r="G387" s="58"/>
      <c r="H387" s="58"/>
      <c r="I387" s="58"/>
      <c r="J387" s="58"/>
      <c r="K387" s="58"/>
      <c r="L387" s="58"/>
      <c r="M387" s="58"/>
      <c r="N387" s="56"/>
    </row>
    <row r="388" spans="1:14">
      <c r="A388" s="58" t="s">
        <v>62</v>
      </c>
      <c r="B388" s="58"/>
      <c r="C388" s="58"/>
      <c r="D388" s="58"/>
      <c r="E388" s="58"/>
      <c r="F388" s="58"/>
      <c r="G388" s="58"/>
      <c r="H388" s="58"/>
      <c r="I388" s="58"/>
      <c r="J388" s="58"/>
      <c r="K388" s="58"/>
      <c r="L388" s="58"/>
      <c r="M388" s="58"/>
      <c r="N388" s="56"/>
    </row>
    <row r="389" spans="1:14">
      <c r="A389" s="58"/>
      <c r="B389" s="58"/>
      <c r="C389" s="58"/>
      <c r="D389" s="58"/>
      <c r="E389" s="58"/>
      <c r="F389" s="58"/>
      <c r="G389" s="58"/>
      <c r="H389" s="58"/>
      <c r="I389" s="58"/>
      <c r="J389" s="58"/>
      <c r="K389" s="58"/>
      <c r="L389" s="58"/>
      <c r="M389" s="58"/>
      <c r="N389" s="56"/>
    </row>
    <row r="390" spans="1:14">
      <c r="A390" s="86"/>
      <c r="B390" s="86"/>
      <c r="C390" s="86"/>
      <c r="D390" s="86"/>
      <c r="E390" s="86"/>
      <c r="F390" s="86"/>
      <c r="G390" s="86"/>
      <c r="H390" s="86"/>
      <c r="I390" s="86"/>
      <c r="J390" s="86"/>
      <c r="K390" s="86"/>
      <c r="L390" s="86"/>
      <c r="M390" s="86"/>
    </row>
    <row r="391" spans="1:14">
      <c r="A391" s="1" t="s">
        <v>0</v>
      </c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1" t="s">
        <v>1</v>
      </c>
    </row>
    <row r="392" spans="1:14">
      <c r="A392" s="1" t="s">
        <v>280</v>
      </c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1"/>
    </row>
    <row r="393" spans="1:14">
      <c r="A393" s="2"/>
      <c r="B393" s="3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</row>
    <row r="394" spans="1:14" ht="15.75">
      <c r="A394" s="4" t="s">
        <v>3</v>
      </c>
      <c r="B394" s="4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</row>
    <row r="395" spans="1:14" ht="15.75">
      <c r="A395" s="4" t="s">
        <v>4</v>
      </c>
      <c r="B395" s="4"/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</row>
    <row r="396" spans="1:14" ht="15.75">
      <c r="A396" s="5" t="s">
        <v>270</v>
      </c>
      <c r="B396" s="5"/>
      <c r="C396" s="5"/>
      <c r="D396" s="5"/>
      <c r="E396" s="5"/>
      <c r="F396" s="5"/>
      <c r="G396" s="5"/>
      <c r="H396" s="5"/>
      <c r="I396" s="5"/>
      <c r="J396" s="5"/>
      <c r="K396" s="5"/>
      <c r="L396" s="5"/>
      <c r="M396" s="5"/>
    </row>
    <row r="397" spans="1:14">
      <c r="A397" s="111"/>
      <c r="B397" s="112"/>
      <c r="C397" s="111"/>
      <c r="D397" s="111"/>
      <c r="E397" s="113"/>
      <c r="F397" s="111"/>
      <c r="G397" s="111"/>
      <c r="H397" s="111"/>
      <c r="I397" s="111"/>
      <c r="J397" s="111"/>
      <c r="K397" s="111"/>
      <c r="L397" s="111"/>
      <c r="M397" s="111"/>
    </row>
    <row r="398" spans="1:14">
      <c r="A398" s="7"/>
      <c r="B398" s="8" t="s">
        <v>6</v>
      </c>
      <c r="C398" s="64" t="s">
        <v>7</v>
      </c>
      <c r="D398" s="9" t="s">
        <v>8</v>
      </c>
      <c r="E398" s="10"/>
      <c r="F398" s="12" t="s">
        <v>9</v>
      </c>
      <c r="G398" s="12"/>
      <c r="H398" s="12"/>
      <c r="I398" s="12"/>
      <c r="J398" s="12"/>
      <c r="K398" s="13"/>
      <c r="L398" s="14"/>
      <c r="M398" s="15"/>
    </row>
    <row r="399" spans="1:14" ht="16.5">
      <c r="A399" s="16" t="s">
        <v>10</v>
      </c>
      <c r="B399" s="16" t="s">
        <v>11</v>
      </c>
      <c r="C399" s="16" t="s">
        <v>12</v>
      </c>
      <c r="D399" s="17" t="s">
        <v>13</v>
      </c>
      <c r="E399" s="18"/>
      <c r="F399" s="66" t="s">
        <v>14</v>
      </c>
      <c r="G399" s="20"/>
      <c r="H399" s="19" t="s">
        <v>15</v>
      </c>
      <c r="I399" s="20"/>
      <c r="J399" s="21"/>
      <c r="K399" s="22"/>
      <c r="L399" s="23" t="s">
        <v>16</v>
      </c>
      <c r="M399" s="24"/>
    </row>
    <row r="400" spans="1:14">
      <c r="A400" s="25"/>
      <c r="B400" s="16"/>
      <c r="C400" s="16" t="s">
        <v>17</v>
      </c>
      <c r="D400" s="26"/>
      <c r="E400" s="27"/>
      <c r="F400" s="23" t="s">
        <v>13</v>
      </c>
      <c r="G400" s="24"/>
      <c r="H400" s="28" t="s">
        <v>18</v>
      </c>
      <c r="I400" s="24"/>
      <c r="J400" s="28" t="s">
        <v>19</v>
      </c>
      <c r="K400" s="24"/>
      <c r="L400" s="23" t="s">
        <v>20</v>
      </c>
      <c r="M400" s="24"/>
    </row>
    <row r="401" spans="1:15">
      <c r="A401" s="29" t="s">
        <v>21</v>
      </c>
      <c r="B401" s="29" t="s">
        <v>22</v>
      </c>
      <c r="C401" s="29" t="s">
        <v>23</v>
      </c>
      <c r="D401" s="30" t="s">
        <v>24</v>
      </c>
      <c r="E401" s="31"/>
      <c r="F401" s="32" t="s">
        <v>25</v>
      </c>
      <c r="G401" s="33"/>
      <c r="H401" s="34" t="s">
        <v>26</v>
      </c>
      <c r="I401" s="33"/>
      <c r="J401" s="34" t="s">
        <v>27</v>
      </c>
      <c r="K401" s="33"/>
      <c r="L401" s="35" t="s">
        <v>28</v>
      </c>
      <c r="M401" s="36"/>
    </row>
    <row r="402" spans="1:15">
      <c r="A402" s="40" t="s">
        <v>108</v>
      </c>
      <c r="B402" s="38" t="s">
        <v>109</v>
      </c>
      <c r="C402" s="38"/>
      <c r="D402" s="43"/>
      <c r="E402" s="41">
        <v>5000</v>
      </c>
      <c r="F402" s="43"/>
      <c r="G402" s="41">
        <v>5000</v>
      </c>
      <c r="H402" s="42"/>
      <c r="I402" s="41">
        <v>0</v>
      </c>
      <c r="J402" s="42"/>
      <c r="K402" s="41">
        <v>5000</v>
      </c>
      <c r="L402" s="43"/>
      <c r="M402" s="41">
        <v>6000</v>
      </c>
      <c r="O402" s="46"/>
    </row>
    <row r="403" spans="1:15">
      <c r="A403" s="40" t="s">
        <v>110</v>
      </c>
      <c r="B403" s="38" t="s">
        <v>111</v>
      </c>
      <c r="C403" s="38"/>
      <c r="D403" s="43"/>
      <c r="E403" s="41">
        <v>0</v>
      </c>
      <c r="F403" s="43"/>
      <c r="G403" s="41">
        <v>0</v>
      </c>
      <c r="H403" s="42"/>
      <c r="I403" s="41">
        <v>2000</v>
      </c>
      <c r="J403" s="42"/>
      <c r="K403" s="41">
        <v>2000</v>
      </c>
      <c r="L403" s="43"/>
      <c r="M403" s="41">
        <v>2000</v>
      </c>
    </row>
    <row r="404" spans="1:15">
      <c r="A404" s="40" t="s">
        <v>117</v>
      </c>
      <c r="B404" s="38" t="s">
        <v>118</v>
      </c>
      <c r="C404" s="38"/>
      <c r="D404" s="43"/>
      <c r="E404" s="41">
        <v>60264</v>
      </c>
      <c r="F404" s="43"/>
      <c r="G404" s="41">
        <v>25110</v>
      </c>
      <c r="H404" s="42"/>
      <c r="I404" s="41">
        <v>35154</v>
      </c>
      <c r="J404" s="42"/>
      <c r="K404" s="41">
        <v>60264</v>
      </c>
      <c r="L404" s="43"/>
      <c r="M404" s="41">
        <v>62094</v>
      </c>
      <c r="O404" s="46"/>
    </row>
    <row r="405" spans="1:15">
      <c r="A405" s="40" t="s">
        <v>121</v>
      </c>
      <c r="B405" s="38" t="s">
        <v>122</v>
      </c>
      <c r="C405" s="38"/>
      <c r="D405" s="43"/>
      <c r="E405" s="41">
        <v>5000</v>
      </c>
      <c r="F405" s="43"/>
      <c r="G405" s="41">
        <v>0</v>
      </c>
      <c r="H405" s="42"/>
      <c r="I405" s="41">
        <v>5000</v>
      </c>
      <c r="J405" s="42"/>
      <c r="K405" s="41">
        <v>5000</v>
      </c>
      <c r="L405" s="43"/>
      <c r="M405" s="41">
        <v>5000</v>
      </c>
    </row>
    <row r="406" spans="1:15">
      <c r="A406" s="40" t="s">
        <v>123</v>
      </c>
      <c r="B406" s="38" t="s">
        <v>124</v>
      </c>
      <c r="C406" s="38"/>
      <c r="D406" s="43"/>
      <c r="E406" s="41">
        <v>20088</v>
      </c>
      <c r="F406" s="43"/>
      <c r="G406" s="41">
        <v>20088</v>
      </c>
      <c r="H406" s="42"/>
      <c r="I406" s="41">
        <v>0</v>
      </c>
      <c r="J406" s="42"/>
      <c r="K406" s="41">
        <v>20088</v>
      </c>
      <c r="L406" s="43"/>
      <c r="M406" s="41">
        <v>20698</v>
      </c>
    </row>
    <row r="407" spans="1:15">
      <c r="A407" s="40" t="s">
        <v>125</v>
      </c>
      <c r="B407" s="38" t="s">
        <v>124</v>
      </c>
      <c r="C407" s="38"/>
      <c r="D407" s="43"/>
      <c r="E407" s="41">
        <v>20088</v>
      </c>
      <c r="F407" s="43"/>
      <c r="G407" s="41">
        <v>0</v>
      </c>
      <c r="H407" s="42"/>
      <c r="I407" s="41">
        <v>20088</v>
      </c>
      <c r="J407" s="42"/>
      <c r="K407" s="41">
        <v>20088</v>
      </c>
      <c r="L407" s="43"/>
      <c r="M407" s="41">
        <v>20698</v>
      </c>
    </row>
    <row r="408" spans="1:15">
      <c r="A408" s="40" t="s">
        <v>126</v>
      </c>
      <c r="B408" s="38" t="s">
        <v>127</v>
      </c>
      <c r="C408" s="61"/>
      <c r="D408" s="43"/>
      <c r="E408" s="41">
        <v>28926.720000000001</v>
      </c>
      <c r="F408" s="43"/>
      <c r="G408" s="41">
        <v>14463.36</v>
      </c>
      <c r="H408" s="42"/>
      <c r="I408" s="41">
        <v>14463.36</v>
      </c>
      <c r="J408" s="42"/>
      <c r="K408" s="41">
        <v>28926.720000000001</v>
      </c>
      <c r="L408" s="43"/>
      <c r="M408" s="41">
        <v>29805.119999999999</v>
      </c>
      <c r="O408" s="46"/>
    </row>
    <row r="409" spans="1:15">
      <c r="A409" s="39" t="s">
        <v>128</v>
      </c>
      <c r="B409" s="38" t="s">
        <v>129</v>
      </c>
      <c r="C409" s="61"/>
      <c r="D409" s="43"/>
      <c r="E409" s="41">
        <v>4821.12</v>
      </c>
      <c r="F409" s="43"/>
      <c r="G409" s="41">
        <v>600</v>
      </c>
      <c r="H409" s="42"/>
      <c r="I409" s="41">
        <v>4221.12</v>
      </c>
      <c r="J409" s="42"/>
      <c r="K409" s="41">
        <v>4821.12</v>
      </c>
      <c r="L409" s="43"/>
      <c r="M409" s="41">
        <v>4967.5200000000004</v>
      </c>
      <c r="O409" s="46"/>
    </row>
    <row r="410" spans="1:15">
      <c r="A410" s="39" t="s">
        <v>130</v>
      </c>
      <c r="B410" s="38" t="s">
        <v>131</v>
      </c>
      <c r="C410" s="38"/>
      <c r="D410" s="43"/>
      <c r="E410" s="41">
        <v>2850</v>
      </c>
      <c r="F410" s="43"/>
      <c r="G410" s="41">
        <v>1657.26</v>
      </c>
      <c r="H410" s="42"/>
      <c r="I410" s="41">
        <v>1342.74</v>
      </c>
      <c r="J410" s="42"/>
      <c r="K410" s="41">
        <v>3000</v>
      </c>
      <c r="L410" s="43"/>
      <c r="M410" s="41">
        <v>3415.17</v>
      </c>
      <c r="O410" s="46"/>
    </row>
    <row r="411" spans="1:15">
      <c r="A411" s="39" t="s">
        <v>132</v>
      </c>
      <c r="B411" s="42" t="s">
        <v>133</v>
      </c>
      <c r="C411" s="38"/>
      <c r="D411" s="42"/>
      <c r="E411" s="41">
        <v>1200</v>
      </c>
      <c r="F411" s="42"/>
      <c r="G411" s="41">
        <v>600</v>
      </c>
      <c r="H411" s="42"/>
      <c r="I411" s="41">
        <v>1810.56</v>
      </c>
      <c r="J411" s="42"/>
      <c r="K411" s="41">
        <v>2410.56</v>
      </c>
      <c r="L411" s="42"/>
      <c r="M411" s="41">
        <v>2483.7600000000002</v>
      </c>
      <c r="O411" s="46"/>
    </row>
    <row r="412" spans="1:15">
      <c r="A412" s="39" t="s">
        <v>136</v>
      </c>
      <c r="B412" s="38" t="s">
        <v>137</v>
      </c>
      <c r="C412" s="38"/>
      <c r="D412" s="42"/>
      <c r="E412" s="41">
        <v>18700</v>
      </c>
      <c r="F412" s="42"/>
      <c r="G412" s="41">
        <v>7450</v>
      </c>
      <c r="H412" s="42"/>
      <c r="I412" s="41">
        <v>12350</v>
      </c>
      <c r="J412" s="42"/>
      <c r="K412" s="41">
        <v>19800</v>
      </c>
      <c r="L412" s="42"/>
      <c r="M412" s="41">
        <v>19800</v>
      </c>
      <c r="O412" s="46"/>
    </row>
    <row r="413" spans="1:15">
      <c r="A413" s="39" t="s">
        <v>139</v>
      </c>
      <c r="B413" s="38" t="s">
        <v>137</v>
      </c>
      <c r="C413" s="38"/>
      <c r="D413" s="42"/>
      <c r="E413" s="41">
        <v>15000</v>
      </c>
      <c r="F413" s="42"/>
      <c r="G413" s="41">
        <v>0</v>
      </c>
      <c r="H413" s="42"/>
      <c r="I413" s="41">
        <v>15000</v>
      </c>
      <c r="J413" s="42"/>
      <c r="K413" s="41">
        <v>15000</v>
      </c>
      <c r="L413" s="42"/>
      <c r="M413" s="41">
        <v>15000</v>
      </c>
    </row>
    <row r="414" spans="1:15">
      <c r="A414" s="83" t="s">
        <v>140</v>
      </c>
      <c r="B414" s="84"/>
      <c r="C414" s="84"/>
      <c r="D414" s="85" t="s">
        <v>36</v>
      </c>
      <c r="E414" s="70">
        <f>E413+E412+E411+E410+E409+E408+E407+E406+E405+E404+E403+E402+E375+E374+E373</f>
        <v>446993.83999999997</v>
      </c>
      <c r="F414" s="114" t="s">
        <v>36</v>
      </c>
      <c r="G414" s="70">
        <f>G373+G375+G402+G403+G404+G405+G406+G407+G408+G409+G410+G411+G412+G413</f>
        <v>207496.62</v>
      </c>
      <c r="H414" s="114" t="s">
        <v>36</v>
      </c>
      <c r="I414" s="70">
        <f>I373+I375+I402+I403+I404+I405+I406+I407+I408+I409+I410+I411+I412+I413</f>
        <v>243957.77999999997</v>
      </c>
      <c r="J414" s="114" t="s">
        <v>36</v>
      </c>
      <c r="K414" s="70">
        <f>K373+K375+K402+K403+K404+K405+K406+K407+K408+K409+K410+K411+K412+K413</f>
        <v>451454.39999999997</v>
      </c>
      <c r="L414" s="114" t="s">
        <v>36</v>
      </c>
      <c r="M414" s="70">
        <f>M413+M412+M411+M410+M409+M408+M407+M406+M405+M404+M403+M402+M375+M374+M373+M372</f>
        <v>464337.57</v>
      </c>
    </row>
    <row r="415" spans="1:15" ht="10.5" customHeight="1">
      <c r="A415" s="52"/>
      <c r="B415" s="42"/>
      <c r="C415" s="42"/>
      <c r="D415" s="42"/>
      <c r="E415" s="53"/>
      <c r="F415" s="42"/>
      <c r="G415" s="53"/>
      <c r="H415" s="42"/>
      <c r="I415" s="53"/>
      <c r="J415" s="42"/>
      <c r="K415" s="53"/>
      <c r="L415" s="42"/>
      <c r="M415" s="53"/>
    </row>
    <row r="416" spans="1:15">
      <c r="A416" s="54" t="s">
        <v>51</v>
      </c>
      <c r="B416" s="55"/>
      <c r="C416" s="55"/>
      <c r="D416" s="55"/>
      <c r="E416" s="55"/>
      <c r="F416" s="55"/>
      <c r="G416" s="55"/>
      <c r="H416" s="55"/>
      <c r="I416" s="55"/>
      <c r="J416" s="55"/>
      <c r="K416" s="55"/>
      <c r="L416" s="55"/>
      <c r="M416" s="55"/>
      <c r="N416" s="56"/>
    </row>
    <row r="417" spans="1:14">
      <c r="A417" s="54" t="s">
        <v>52</v>
      </c>
      <c r="B417" s="55"/>
      <c r="C417" s="55"/>
      <c r="D417" s="55"/>
      <c r="E417" s="55"/>
      <c r="F417" s="55"/>
      <c r="G417" s="55"/>
      <c r="H417" s="55"/>
      <c r="I417" s="55"/>
      <c r="J417" s="55"/>
      <c r="K417" s="55"/>
      <c r="L417" s="55"/>
      <c r="M417" s="55"/>
      <c r="N417" s="56"/>
    </row>
    <row r="418" spans="1:14">
      <c r="A418" s="55"/>
      <c r="B418" s="55"/>
      <c r="C418" s="55"/>
      <c r="D418" s="55"/>
      <c r="E418" s="55"/>
      <c r="F418" s="55"/>
      <c r="G418" s="55"/>
      <c r="H418" s="55"/>
      <c r="I418" s="55"/>
      <c r="J418" s="55"/>
      <c r="K418" s="55"/>
      <c r="L418" s="55"/>
      <c r="M418" s="55"/>
      <c r="N418" s="56"/>
    </row>
    <row r="419" spans="1:14">
      <c r="A419" s="57"/>
      <c r="B419" s="57"/>
      <c r="C419" s="57"/>
      <c r="D419" s="57"/>
      <c r="E419" s="57"/>
      <c r="F419" s="57"/>
      <c r="G419" s="57"/>
      <c r="H419" s="57"/>
      <c r="I419" s="57"/>
      <c r="J419" s="57"/>
      <c r="K419" s="57"/>
      <c r="L419" s="57"/>
      <c r="M419" s="57"/>
      <c r="N419" s="56"/>
    </row>
    <row r="420" spans="1:14">
      <c r="A420" s="58" t="s">
        <v>53</v>
      </c>
      <c r="B420" s="58" t="s">
        <v>54</v>
      </c>
      <c r="C420" s="58"/>
      <c r="D420" s="58"/>
      <c r="E420" s="58"/>
      <c r="F420" s="56"/>
      <c r="G420" s="58" t="s">
        <v>55</v>
      </c>
      <c r="H420" s="58"/>
      <c r="I420" s="58"/>
      <c r="J420" s="58"/>
      <c r="K420" s="58" t="s">
        <v>56</v>
      </c>
      <c r="L420" s="58"/>
      <c r="M420" s="58"/>
      <c r="N420" s="56"/>
    </row>
    <row r="421" spans="1:14">
      <c r="A421" s="58" t="s">
        <v>57</v>
      </c>
      <c r="B421" s="58" t="s">
        <v>58</v>
      </c>
      <c r="C421" s="58"/>
      <c r="D421" s="58"/>
      <c r="E421" s="58"/>
      <c r="F421" s="58" t="s">
        <v>59</v>
      </c>
      <c r="G421" s="58"/>
      <c r="H421" s="58"/>
      <c r="I421" s="58"/>
      <c r="J421" s="58"/>
      <c r="K421" s="58"/>
      <c r="L421" s="58"/>
      <c r="M421" s="58"/>
      <c r="N421" s="56"/>
    </row>
    <row r="422" spans="1:14" ht="11.25" customHeight="1">
      <c r="A422" s="58"/>
      <c r="B422" s="58"/>
      <c r="C422" s="58"/>
      <c r="D422" s="58"/>
      <c r="E422" s="58"/>
      <c r="F422" s="58"/>
      <c r="G422" s="58"/>
      <c r="H422" s="58"/>
      <c r="I422" s="58"/>
      <c r="J422" s="58"/>
      <c r="K422" s="58"/>
      <c r="L422" s="58"/>
      <c r="M422" s="58"/>
      <c r="N422" s="56"/>
    </row>
    <row r="423" spans="1:14">
      <c r="A423" s="58" t="s">
        <v>60</v>
      </c>
      <c r="B423" s="58"/>
      <c r="C423" s="58"/>
      <c r="D423" s="58"/>
      <c r="E423" s="58"/>
      <c r="F423" s="58"/>
      <c r="G423" s="58"/>
      <c r="H423" s="58"/>
      <c r="I423" s="58"/>
      <c r="J423" s="58"/>
      <c r="K423" s="58"/>
      <c r="L423" s="58"/>
      <c r="M423" s="58"/>
      <c r="N423" s="56"/>
    </row>
    <row r="424" spans="1:14">
      <c r="A424" s="58"/>
      <c r="B424" s="58"/>
      <c r="C424" s="58"/>
      <c r="D424" s="58"/>
      <c r="E424" s="58"/>
      <c r="F424" s="58"/>
      <c r="G424" s="58"/>
      <c r="H424" s="58"/>
      <c r="I424" s="58"/>
      <c r="J424" s="58"/>
      <c r="K424" s="58"/>
      <c r="L424" s="58"/>
      <c r="M424" s="58"/>
      <c r="N424" s="56"/>
    </row>
    <row r="425" spans="1:14">
      <c r="A425" s="58"/>
      <c r="B425" s="58"/>
      <c r="C425" s="58"/>
      <c r="D425" s="58"/>
      <c r="E425" s="58"/>
      <c r="F425" s="58"/>
      <c r="G425" s="58"/>
      <c r="H425" s="58"/>
      <c r="I425" s="58"/>
      <c r="J425" s="58"/>
      <c r="K425" s="58"/>
      <c r="L425" s="58"/>
      <c r="M425" s="58"/>
      <c r="N425" s="56"/>
    </row>
    <row r="426" spans="1:14">
      <c r="A426" s="58" t="s">
        <v>61</v>
      </c>
      <c r="B426" s="58"/>
      <c r="C426" s="58"/>
      <c r="D426" s="58"/>
      <c r="E426" s="58"/>
      <c r="F426" s="58"/>
      <c r="G426" s="58"/>
      <c r="H426" s="58"/>
      <c r="I426" s="58"/>
      <c r="J426" s="58"/>
      <c r="K426" s="58"/>
      <c r="L426" s="58"/>
      <c r="M426" s="58"/>
      <c r="N426" s="56"/>
    </row>
    <row r="427" spans="1:14">
      <c r="A427" s="58" t="s">
        <v>62</v>
      </c>
      <c r="B427" s="58"/>
      <c r="C427" s="58"/>
      <c r="D427" s="58"/>
      <c r="E427" s="58"/>
      <c r="F427" s="58"/>
      <c r="G427" s="58"/>
      <c r="H427" s="58"/>
      <c r="I427" s="58"/>
      <c r="J427" s="58"/>
      <c r="K427" s="58"/>
      <c r="L427" s="58"/>
      <c r="M427" s="58"/>
      <c r="N427" s="56"/>
    </row>
    <row r="428" spans="1:14">
      <c r="A428" s="58"/>
      <c r="B428" s="58"/>
      <c r="C428" s="58"/>
      <c r="D428" s="58"/>
      <c r="E428" s="58"/>
      <c r="F428" s="58"/>
      <c r="G428" s="58"/>
      <c r="H428" s="58"/>
      <c r="I428" s="58"/>
      <c r="J428" s="58"/>
      <c r="K428" s="58"/>
      <c r="L428" s="58"/>
      <c r="M428" s="58"/>
      <c r="N428" s="56"/>
    </row>
    <row r="429" spans="1:14">
      <c r="A429" s="86"/>
      <c r="B429" s="86"/>
      <c r="C429" s="86"/>
      <c r="D429" s="86"/>
      <c r="E429" s="86"/>
      <c r="F429" s="86"/>
      <c r="G429" s="86"/>
      <c r="H429" s="86"/>
      <c r="I429" s="86"/>
      <c r="J429" s="86"/>
      <c r="K429" s="86"/>
      <c r="L429" s="86"/>
      <c r="M429" s="86"/>
    </row>
    <row r="430" spans="1:14">
      <c r="A430" s="1" t="s">
        <v>0</v>
      </c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1" t="s">
        <v>1</v>
      </c>
    </row>
    <row r="431" spans="1:14">
      <c r="A431" s="1" t="s">
        <v>281</v>
      </c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1"/>
    </row>
    <row r="432" spans="1:14">
      <c r="A432" s="2"/>
      <c r="B432" s="3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</row>
    <row r="433" spans="1:15" ht="15.75">
      <c r="A433" s="4" t="s">
        <v>3</v>
      </c>
      <c r="B433" s="4"/>
      <c r="C433" s="4"/>
      <c r="D433" s="4"/>
      <c r="E433" s="4"/>
      <c r="F433" s="4"/>
      <c r="G433" s="4"/>
      <c r="H433" s="4"/>
      <c r="I433" s="4"/>
      <c r="J433" s="4"/>
      <c r="K433" s="4"/>
      <c r="L433" s="4"/>
      <c r="M433" s="4"/>
    </row>
    <row r="434" spans="1:15" ht="15.75">
      <c r="A434" s="4" t="s">
        <v>4</v>
      </c>
      <c r="B434" s="4"/>
      <c r="C434" s="4"/>
      <c r="D434" s="4"/>
      <c r="E434" s="4"/>
      <c r="F434" s="4"/>
      <c r="G434" s="4"/>
      <c r="H434" s="4"/>
      <c r="I434" s="4"/>
      <c r="J434" s="4"/>
      <c r="K434" s="4"/>
      <c r="L434" s="4"/>
      <c r="M434" s="4"/>
    </row>
    <row r="435" spans="1:15" ht="15.75">
      <c r="A435" s="5" t="s">
        <v>270</v>
      </c>
      <c r="B435" s="5"/>
      <c r="C435" s="5"/>
      <c r="D435" s="5"/>
      <c r="E435" s="5"/>
      <c r="F435" s="5"/>
      <c r="G435" s="5"/>
      <c r="H435" s="5"/>
      <c r="I435" s="5"/>
      <c r="J435" s="5"/>
      <c r="K435" s="5"/>
      <c r="L435" s="5"/>
      <c r="M435" s="5"/>
    </row>
    <row r="436" spans="1:15">
      <c r="A436" s="115"/>
      <c r="B436" s="116"/>
      <c r="C436" s="115"/>
      <c r="D436" s="115"/>
      <c r="E436" s="117"/>
      <c r="F436" s="115"/>
      <c r="G436" s="115"/>
      <c r="H436" s="115"/>
      <c r="I436" s="115"/>
      <c r="J436" s="115"/>
      <c r="K436" s="115"/>
      <c r="L436" s="115"/>
      <c r="M436" s="115"/>
    </row>
    <row r="437" spans="1:15">
      <c r="A437" s="7"/>
      <c r="B437" s="8" t="s">
        <v>6</v>
      </c>
      <c r="C437" s="8" t="s">
        <v>7</v>
      </c>
      <c r="D437" s="9" t="s">
        <v>8</v>
      </c>
      <c r="E437" s="10"/>
      <c r="F437" s="11" t="s">
        <v>9</v>
      </c>
      <c r="G437" s="12"/>
      <c r="H437" s="12"/>
      <c r="I437" s="12"/>
      <c r="J437" s="12"/>
      <c r="K437" s="13"/>
      <c r="L437" s="14"/>
      <c r="M437" s="15"/>
    </row>
    <row r="438" spans="1:15" ht="16.5">
      <c r="A438" s="16" t="s">
        <v>10</v>
      </c>
      <c r="B438" s="16" t="s">
        <v>11</v>
      </c>
      <c r="C438" s="16" t="s">
        <v>12</v>
      </c>
      <c r="D438" s="17" t="s">
        <v>13</v>
      </c>
      <c r="E438" s="18"/>
      <c r="F438" s="19" t="s">
        <v>14</v>
      </c>
      <c r="G438" s="20"/>
      <c r="H438" s="19" t="s">
        <v>15</v>
      </c>
      <c r="I438" s="20"/>
      <c r="J438" s="21"/>
      <c r="K438" s="22"/>
      <c r="L438" s="23" t="s">
        <v>16</v>
      </c>
      <c r="M438" s="24"/>
    </row>
    <row r="439" spans="1:15">
      <c r="A439" s="25"/>
      <c r="B439" s="16"/>
      <c r="C439" s="16" t="s">
        <v>17</v>
      </c>
      <c r="D439" s="26"/>
      <c r="E439" s="27"/>
      <c r="F439" s="23" t="s">
        <v>13</v>
      </c>
      <c r="G439" s="24"/>
      <c r="H439" s="23" t="s">
        <v>18</v>
      </c>
      <c r="I439" s="24"/>
      <c r="J439" s="28" t="s">
        <v>19</v>
      </c>
      <c r="K439" s="24"/>
      <c r="L439" s="23" t="s">
        <v>20</v>
      </c>
      <c r="M439" s="24"/>
    </row>
    <row r="440" spans="1:15">
      <c r="A440" s="29" t="s">
        <v>21</v>
      </c>
      <c r="B440" s="29" t="s">
        <v>22</v>
      </c>
      <c r="C440" s="29" t="s">
        <v>23</v>
      </c>
      <c r="D440" s="30" t="s">
        <v>24</v>
      </c>
      <c r="E440" s="31"/>
      <c r="F440" s="32" t="s">
        <v>25</v>
      </c>
      <c r="G440" s="33"/>
      <c r="H440" s="32" t="s">
        <v>26</v>
      </c>
      <c r="I440" s="33"/>
      <c r="J440" s="34" t="s">
        <v>27</v>
      </c>
      <c r="K440" s="33"/>
      <c r="L440" s="35" t="s">
        <v>28</v>
      </c>
      <c r="M440" s="36"/>
    </row>
    <row r="441" spans="1:15">
      <c r="A441" s="118" t="s">
        <v>144</v>
      </c>
      <c r="B441" s="61"/>
      <c r="C441" s="39"/>
      <c r="D441" s="40"/>
      <c r="E441" s="41"/>
      <c r="F441" s="40"/>
      <c r="G441" s="41"/>
      <c r="H441" s="40"/>
      <c r="I441" s="41"/>
      <c r="J441" s="42"/>
      <c r="K441" s="41"/>
      <c r="L441" s="43"/>
      <c r="M441" s="62"/>
    </row>
    <row r="442" spans="1:15">
      <c r="A442" s="39" t="s">
        <v>145</v>
      </c>
      <c r="B442" s="61" t="s">
        <v>146</v>
      </c>
      <c r="C442" s="38"/>
      <c r="D442" s="40" t="s">
        <v>36</v>
      </c>
      <c r="E442" s="41">
        <v>9294</v>
      </c>
      <c r="F442" s="40" t="s">
        <v>36</v>
      </c>
      <c r="G442" s="41">
        <v>0</v>
      </c>
      <c r="H442" s="43" t="s">
        <v>36</v>
      </c>
      <c r="I442" s="41">
        <v>10000</v>
      </c>
      <c r="J442" s="42" t="s">
        <v>36</v>
      </c>
      <c r="K442" s="41">
        <v>10000</v>
      </c>
      <c r="L442" s="43" t="s">
        <v>36</v>
      </c>
      <c r="M442" s="41">
        <v>20000</v>
      </c>
    </row>
    <row r="443" spans="1:15">
      <c r="A443" s="39" t="s">
        <v>151</v>
      </c>
      <c r="B443" s="61" t="s">
        <v>152</v>
      </c>
      <c r="C443" s="38"/>
      <c r="D443" s="43"/>
      <c r="E443" s="41">
        <v>6530</v>
      </c>
      <c r="F443" s="43"/>
      <c r="G443" s="41">
        <v>7500</v>
      </c>
      <c r="H443" s="43"/>
      <c r="I443" s="41">
        <v>2500</v>
      </c>
      <c r="J443" s="42"/>
      <c r="K443" s="41">
        <v>10000</v>
      </c>
      <c r="L443" s="43"/>
      <c r="M443" s="41">
        <v>10000</v>
      </c>
      <c r="O443" s="46"/>
    </row>
    <row r="444" spans="1:15">
      <c r="A444" s="39" t="s">
        <v>282</v>
      </c>
      <c r="B444" s="61" t="s">
        <v>219</v>
      </c>
      <c r="C444" s="38"/>
      <c r="D444" s="43"/>
      <c r="E444" s="41">
        <v>0</v>
      </c>
      <c r="F444" s="43"/>
      <c r="G444" s="41">
        <v>0</v>
      </c>
      <c r="H444" s="43"/>
      <c r="I444" s="41">
        <v>2538.4</v>
      </c>
      <c r="J444" s="42"/>
      <c r="K444" s="41">
        <v>2538.4</v>
      </c>
      <c r="L444" s="43"/>
      <c r="M444" s="41">
        <v>5000</v>
      </c>
    </row>
    <row r="445" spans="1:15">
      <c r="A445" s="83" t="s">
        <v>283</v>
      </c>
      <c r="B445" s="68"/>
      <c r="C445" s="84"/>
      <c r="D445" s="88" t="s">
        <v>36</v>
      </c>
      <c r="E445" s="70">
        <f>E442+E443+E444</f>
        <v>15824</v>
      </c>
      <c r="F445" s="69" t="s">
        <v>36</v>
      </c>
      <c r="G445" s="70">
        <f>SUM(G441:G444)</f>
        <v>7500</v>
      </c>
      <c r="H445" s="69" t="s">
        <v>36</v>
      </c>
      <c r="I445" s="70">
        <f>I442+I443+I444</f>
        <v>15038.4</v>
      </c>
      <c r="J445" s="114" t="s">
        <v>36</v>
      </c>
      <c r="K445" s="70">
        <f>K442+K443+K444</f>
        <v>22538.400000000001</v>
      </c>
      <c r="L445" s="69" t="s">
        <v>36</v>
      </c>
      <c r="M445" s="70">
        <f>M442+M443+M444</f>
        <v>35000</v>
      </c>
    </row>
    <row r="446" spans="1:15" ht="16.5">
      <c r="A446" s="94" t="s">
        <v>266</v>
      </c>
      <c r="B446" s="95"/>
      <c r="C446" s="95"/>
      <c r="D446" s="119" t="s">
        <v>36</v>
      </c>
      <c r="E446" s="97">
        <f>E414+E445</f>
        <v>462817.83999999997</v>
      </c>
      <c r="F446" s="120" t="s">
        <v>36</v>
      </c>
      <c r="G446" s="97">
        <f>G414+G445</f>
        <v>214996.62</v>
      </c>
      <c r="H446" s="120" t="s">
        <v>36</v>
      </c>
      <c r="I446" s="97">
        <f>I414+I445</f>
        <v>258996.17999999996</v>
      </c>
      <c r="J446" s="120" t="s">
        <v>36</v>
      </c>
      <c r="K446" s="97">
        <f>K414+K445</f>
        <v>473992.8</v>
      </c>
      <c r="L446" s="120" t="s">
        <v>36</v>
      </c>
      <c r="M446" s="97">
        <f>M445+M414</f>
        <v>499337.57</v>
      </c>
    </row>
    <row r="447" spans="1:15" ht="15.75" thickBot="1">
      <c r="A447" s="98" t="s">
        <v>267</v>
      </c>
      <c r="B447" s="99"/>
      <c r="C447" s="99"/>
      <c r="D447" s="121" t="s">
        <v>36</v>
      </c>
      <c r="E447" s="122">
        <f>E370-E446</f>
        <v>129339.16000000003</v>
      </c>
      <c r="F447" s="123" t="s">
        <v>36</v>
      </c>
      <c r="G447" s="122">
        <f>G370-G446</f>
        <v>13313.380000000005</v>
      </c>
      <c r="H447" s="123" t="s">
        <v>36</v>
      </c>
      <c r="I447" s="122">
        <f>I370-I446</f>
        <v>62693.820000000036</v>
      </c>
      <c r="J447" s="123" t="s">
        <v>36</v>
      </c>
      <c r="K447" s="122">
        <f>K370-K446</f>
        <v>76007.200000000012</v>
      </c>
      <c r="L447" s="123" t="s">
        <v>36</v>
      </c>
      <c r="M447" s="122">
        <f>M370-M446</f>
        <v>43662.429999999993</v>
      </c>
    </row>
    <row r="448" spans="1:15" ht="15.75" thickTop="1">
      <c r="A448" s="124"/>
      <c r="B448" s="124"/>
      <c r="C448" s="124"/>
      <c r="E448" s="125"/>
      <c r="G448" s="125"/>
      <c r="I448" s="125"/>
      <c r="K448" s="125"/>
      <c r="M448" s="125"/>
    </row>
    <row r="449" spans="1:14">
      <c r="A449" s="124"/>
      <c r="B449" s="124"/>
      <c r="C449" s="124"/>
      <c r="E449" s="125"/>
      <c r="G449" s="125"/>
      <c r="I449" s="125"/>
      <c r="K449" s="125"/>
      <c r="M449" s="125"/>
    </row>
    <row r="450" spans="1:14">
      <c r="A450" s="124"/>
      <c r="B450" s="124"/>
      <c r="C450" s="124"/>
      <c r="E450" s="125"/>
      <c r="G450" s="126"/>
      <c r="I450" s="125"/>
      <c r="K450" s="125"/>
      <c r="M450" s="125"/>
    </row>
    <row r="451" spans="1:14">
      <c r="A451" s="124"/>
      <c r="B451" s="124"/>
      <c r="C451" s="124"/>
      <c r="E451" s="125"/>
      <c r="G451" s="125"/>
      <c r="I451" s="125"/>
      <c r="K451" s="125"/>
      <c r="M451" s="125"/>
    </row>
    <row r="452" spans="1:14">
      <c r="A452" s="127"/>
      <c r="B452" s="127"/>
      <c r="C452" s="127"/>
      <c r="D452" s="128"/>
      <c r="E452" s="129"/>
      <c r="F452" s="128"/>
      <c r="G452" s="129"/>
      <c r="H452" s="128"/>
      <c r="I452" s="129"/>
      <c r="J452" s="128"/>
      <c r="K452" s="129"/>
      <c r="L452" s="128"/>
      <c r="M452" s="129"/>
    </row>
    <row r="454" spans="1:14">
      <c r="A454" s="54" t="s">
        <v>51</v>
      </c>
      <c r="B454" s="55"/>
      <c r="C454" s="55"/>
      <c r="D454" s="55"/>
      <c r="E454" s="55"/>
      <c r="F454" s="55"/>
      <c r="G454" s="55"/>
      <c r="H454" s="55"/>
      <c r="I454" s="55"/>
      <c r="J454" s="55"/>
      <c r="K454" s="55"/>
      <c r="L454" s="55"/>
      <c r="M454" s="55"/>
      <c r="N454" s="56"/>
    </row>
    <row r="455" spans="1:14">
      <c r="A455" s="54" t="s">
        <v>52</v>
      </c>
      <c r="B455" s="55"/>
      <c r="C455" s="55"/>
      <c r="D455" s="55"/>
      <c r="E455" s="55"/>
      <c r="F455" s="55"/>
      <c r="G455" s="55"/>
      <c r="H455" s="55"/>
      <c r="I455" s="55"/>
      <c r="J455" s="55"/>
      <c r="K455" s="55"/>
      <c r="L455" s="55"/>
      <c r="M455" s="55"/>
      <c r="N455" s="56"/>
    </row>
    <row r="456" spans="1:14">
      <c r="A456" s="55"/>
      <c r="B456" s="55"/>
      <c r="C456" s="55"/>
      <c r="D456" s="55"/>
      <c r="E456" s="55"/>
      <c r="F456" s="55"/>
      <c r="G456" s="55"/>
      <c r="H456" s="55"/>
      <c r="I456" s="55"/>
      <c r="J456" s="55"/>
      <c r="K456" s="55"/>
      <c r="L456" s="55"/>
      <c r="M456" s="55"/>
      <c r="N456" s="56"/>
    </row>
    <row r="457" spans="1:14">
      <c r="A457" s="57"/>
      <c r="B457" s="57"/>
      <c r="C457" s="57"/>
      <c r="D457" s="57"/>
      <c r="E457" s="57"/>
      <c r="F457" s="57"/>
      <c r="G457" s="57"/>
      <c r="H457" s="57"/>
      <c r="I457" s="57"/>
      <c r="J457" s="57"/>
      <c r="K457" s="57"/>
      <c r="L457" s="57"/>
      <c r="M457" s="57"/>
      <c r="N457" s="56"/>
    </row>
    <row r="458" spans="1:14">
      <c r="A458" s="58" t="s">
        <v>53</v>
      </c>
      <c r="B458" s="58" t="s">
        <v>54</v>
      </c>
      <c r="C458" s="58"/>
      <c r="D458" s="58"/>
      <c r="E458" s="58"/>
      <c r="F458" s="56"/>
      <c r="G458" s="58" t="s">
        <v>55</v>
      </c>
      <c r="H458" s="58"/>
      <c r="I458" s="58"/>
      <c r="J458" s="58"/>
      <c r="K458" s="58" t="s">
        <v>56</v>
      </c>
      <c r="L458" s="58"/>
      <c r="M458" s="58"/>
      <c r="N458" s="56"/>
    </row>
    <row r="459" spans="1:14">
      <c r="A459" s="58" t="s">
        <v>57</v>
      </c>
      <c r="B459" s="58" t="s">
        <v>58</v>
      </c>
      <c r="C459" s="58"/>
      <c r="D459" s="58"/>
      <c r="E459" s="58"/>
      <c r="F459" s="58" t="s">
        <v>268</v>
      </c>
      <c r="G459" s="58"/>
      <c r="H459" s="58"/>
      <c r="I459" s="58"/>
      <c r="J459" s="58"/>
      <c r="K459" s="58"/>
      <c r="L459" s="58"/>
      <c r="M459" s="58"/>
      <c r="N459" s="56"/>
    </row>
    <row r="460" spans="1:14">
      <c r="A460" s="58"/>
      <c r="B460" s="58"/>
      <c r="C460" s="58"/>
      <c r="D460" s="58"/>
      <c r="E460" s="58"/>
      <c r="F460" s="58"/>
      <c r="G460" s="58"/>
      <c r="H460" s="58"/>
      <c r="I460" s="58"/>
      <c r="J460" s="58"/>
      <c r="K460" s="58"/>
      <c r="L460" s="58"/>
      <c r="M460" s="58"/>
      <c r="N460" s="56"/>
    </row>
    <row r="461" spans="1:14">
      <c r="A461" s="58" t="s">
        <v>60</v>
      </c>
      <c r="B461" s="58"/>
      <c r="C461" s="58"/>
      <c r="D461" s="58"/>
      <c r="E461" s="58"/>
      <c r="F461" s="58"/>
      <c r="G461" s="58"/>
      <c r="H461" s="58"/>
      <c r="I461" s="58"/>
      <c r="J461" s="58"/>
      <c r="K461" s="58"/>
      <c r="L461" s="58"/>
      <c r="M461" s="58"/>
      <c r="N461" s="56"/>
    </row>
    <row r="462" spans="1:14">
      <c r="A462" s="58"/>
      <c r="B462" s="58"/>
      <c r="C462" s="58"/>
      <c r="D462" s="58"/>
      <c r="E462" s="58"/>
      <c r="F462" s="58"/>
      <c r="G462" s="58"/>
      <c r="H462" s="58"/>
      <c r="I462" s="58"/>
      <c r="J462" s="58"/>
      <c r="K462" s="58"/>
      <c r="L462" s="58"/>
      <c r="M462" s="58"/>
      <c r="N462" s="56"/>
    </row>
    <row r="463" spans="1:14">
      <c r="A463" s="58"/>
      <c r="B463" s="58"/>
      <c r="C463" s="58"/>
      <c r="D463" s="58"/>
      <c r="E463" s="58"/>
      <c r="F463" s="58"/>
      <c r="G463" s="58"/>
      <c r="H463" s="58"/>
      <c r="I463" s="58"/>
      <c r="J463" s="58"/>
      <c r="K463" s="58"/>
      <c r="L463" s="58"/>
      <c r="M463" s="58"/>
      <c r="N463" s="56"/>
    </row>
    <row r="464" spans="1:14">
      <c r="A464" s="58" t="s">
        <v>61</v>
      </c>
      <c r="B464" s="58"/>
      <c r="C464" s="58"/>
      <c r="D464" s="58"/>
      <c r="E464" s="58"/>
      <c r="F464" s="58"/>
      <c r="G464" s="58"/>
      <c r="H464" s="58"/>
      <c r="I464" s="58"/>
      <c r="J464" s="58"/>
      <c r="K464" s="58"/>
      <c r="L464" s="58"/>
      <c r="M464" s="58"/>
      <c r="N464" s="56"/>
    </row>
    <row r="465" spans="1:14">
      <c r="A465" s="58" t="s">
        <v>62</v>
      </c>
      <c r="B465" s="58"/>
      <c r="C465" s="58"/>
      <c r="D465" s="58"/>
      <c r="E465" s="58"/>
      <c r="F465" s="58"/>
      <c r="G465" s="58"/>
      <c r="H465" s="58"/>
      <c r="I465" s="58"/>
      <c r="J465" s="58"/>
      <c r="K465" s="58"/>
      <c r="L465" s="58"/>
      <c r="M465" s="58"/>
      <c r="N465" s="56"/>
    </row>
    <row r="468" spans="1:14">
      <c r="A468" s="1" t="s">
        <v>0</v>
      </c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1" t="s">
        <v>1</v>
      </c>
    </row>
    <row r="469" spans="1:14">
      <c r="A469" s="1" t="s">
        <v>284</v>
      </c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1"/>
    </row>
    <row r="470" spans="1:14">
      <c r="A470" s="2"/>
      <c r="B470" s="3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</row>
    <row r="471" spans="1:14" ht="15.75">
      <c r="A471" s="4" t="s">
        <v>3</v>
      </c>
      <c r="B471" s="4"/>
      <c r="C471" s="4"/>
      <c r="D471" s="4"/>
      <c r="E471" s="4"/>
      <c r="F471" s="4"/>
      <c r="G471" s="4"/>
      <c r="H471" s="4"/>
      <c r="I471" s="4"/>
      <c r="J471" s="4"/>
      <c r="K471" s="4"/>
      <c r="L471" s="4"/>
      <c r="M471" s="4"/>
    </row>
    <row r="472" spans="1:14" ht="15.75">
      <c r="A472" s="4" t="s">
        <v>4</v>
      </c>
      <c r="B472" s="4"/>
      <c r="C472" s="4"/>
      <c r="D472" s="4"/>
      <c r="E472" s="4"/>
      <c r="F472" s="4"/>
      <c r="G472" s="4"/>
      <c r="H472" s="4"/>
      <c r="I472" s="4"/>
      <c r="J472" s="4"/>
      <c r="K472" s="4"/>
      <c r="L472" s="4"/>
      <c r="M472" s="4"/>
    </row>
    <row r="473" spans="1:14" ht="15.75">
      <c r="A473" s="5" t="s">
        <v>285</v>
      </c>
      <c r="B473" s="5"/>
      <c r="C473" s="5"/>
      <c r="D473" s="5"/>
      <c r="E473" s="5"/>
      <c r="F473" s="5"/>
      <c r="G473" s="5"/>
      <c r="H473" s="5"/>
      <c r="I473" s="5"/>
      <c r="J473" s="5"/>
      <c r="K473" s="5"/>
      <c r="L473" s="5"/>
      <c r="M473" s="5"/>
    </row>
    <row r="474" spans="1:14" ht="9" customHeight="1">
      <c r="A474" s="115"/>
      <c r="B474" s="116"/>
      <c r="C474" s="115"/>
      <c r="D474" s="115"/>
      <c r="E474" s="117"/>
      <c r="F474" s="115"/>
      <c r="G474" s="115"/>
      <c r="H474" s="115"/>
      <c r="I474" s="115"/>
      <c r="J474" s="115"/>
      <c r="K474" s="115"/>
      <c r="L474" s="115"/>
      <c r="M474" s="115"/>
    </row>
    <row r="475" spans="1:14">
      <c r="A475" s="7"/>
      <c r="B475" s="8" t="s">
        <v>6</v>
      </c>
      <c r="C475" s="8" t="s">
        <v>7</v>
      </c>
      <c r="D475" s="9" t="s">
        <v>8</v>
      </c>
      <c r="E475" s="10"/>
      <c r="F475" s="11" t="s">
        <v>9</v>
      </c>
      <c r="G475" s="12"/>
      <c r="H475" s="12"/>
      <c r="I475" s="12"/>
      <c r="J475" s="12"/>
      <c r="K475" s="13"/>
      <c r="L475" s="14"/>
      <c r="M475" s="15"/>
    </row>
    <row r="476" spans="1:14" ht="16.5">
      <c r="A476" s="16" t="s">
        <v>10</v>
      </c>
      <c r="B476" s="16" t="s">
        <v>11</v>
      </c>
      <c r="C476" s="16" t="s">
        <v>12</v>
      </c>
      <c r="D476" s="17" t="s">
        <v>13</v>
      </c>
      <c r="E476" s="18"/>
      <c r="F476" s="19" t="s">
        <v>14</v>
      </c>
      <c r="G476" s="20"/>
      <c r="H476" s="19" t="s">
        <v>15</v>
      </c>
      <c r="I476" s="20"/>
      <c r="J476" s="21"/>
      <c r="K476" s="22"/>
      <c r="L476" s="23" t="s">
        <v>16</v>
      </c>
      <c r="M476" s="24"/>
    </row>
    <row r="477" spans="1:14">
      <c r="A477" s="25"/>
      <c r="B477" s="16"/>
      <c r="C477" s="16" t="s">
        <v>17</v>
      </c>
      <c r="D477" s="26"/>
      <c r="E477" s="27"/>
      <c r="F477" s="23" t="s">
        <v>13</v>
      </c>
      <c r="G477" s="24"/>
      <c r="H477" s="23" t="s">
        <v>18</v>
      </c>
      <c r="I477" s="24"/>
      <c r="J477" s="28" t="s">
        <v>19</v>
      </c>
      <c r="K477" s="24"/>
      <c r="L477" s="23" t="s">
        <v>20</v>
      </c>
      <c r="M477" s="24"/>
    </row>
    <row r="478" spans="1:14">
      <c r="A478" s="29" t="s">
        <v>21</v>
      </c>
      <c r="B478" s="29" t="s">
        <v>22</v>
      </c>
      <c r="C478" s="29" t="s">
        <v>23</v>
      </c>
      <c r="D478" s="30" t="s">
        <v>24</v>
      </c>
      <c r="E478" s="31"/>
      <c r="F478" s="32" t="s">
        <v>25</v>
      </c>
      <c r="G478" s="33"/>
      <c r="H478" s="32" t="s">
        <v>26</v>
      </c>
      <c r="I478" s="33"/>
      <c r="J478" s="34" t="s">
        <v>27</v>
      </c>
      <c r="K478" s="33"/>
      <c r="L478" s="35" t="s">
        <v>28</v>
      </c>
      <c r="M478" s="36"/>
    </row>
    <row r="479" spans="1:14">
      <c r="A479" s="37" t="s">
        <v>29</v>
      </c>
      <c r="B479" s="38"/>
      <c r="C479" s="39"/>
      <c r="D479" s="40"/>
      <c r="E479" s="41"/>
      <c r="F479" s="40"/>
      <c r="G479" s="41"/>
      <c r="H479" s="40"/>
      <c r="I479" s="41"/>
      <c r="J479" s="42"/>
      <c r="K479" s="41"/>
      <c r="L479" s="43"/>
      <c r="M479" s="41"/>
    </row>
    <row r="480" spans="1:14">
      <c r="A480" s="37" t="s">
        <v>30</v>
      </c>
      <c r="B480" s="38"/>
      <c r="C480" s="38"/>
      <c r="D480" s="40"/>
      <c r="E480" s="41"/>
      <c r="F480" s="40"/>
      <c r="G480" s="41"/>
      <c r="H480" s="43"/>
      <c r="I480" s="41"/>
      <c r="J480" s="42"/>
      <c r="K480" s="41"/>
      <c r="L480" s="43"/>
      <c r="M480" s="41"/>
    </row>
    <row r="481" spans="1:15">
      <c r="A481" s="44" t="s">
        <v>31</v>
      </c>
      <c r="B481" s="38"/>
      <c r="C481" s="38"/>
      <c r="D481" s="43"/>
      <c r="E481" s="41"/>
      <c r="F481" s="43"/>
      <c r="G481" s="41"/>
      <c r="H481" s="43"/>
      <c r="I481" s="41"/>
      <c r="J481" s="42"/>
      <c r="K481" s="41"/>
      <c r="L481" s="43"/>
      <c r="M481" s="41"/>
    </row>
    <row r="482" spans="1:15">
      <c r="A482" s="44" t="s">
        <v>271</v>
      </c>
      <c r="B482" s="38"/>
      <c r="C482" s="38"/>
      <c r="D482" s="43"/>
      <c r="E482" s="41"/>
      <c r="F482" s="43"/>
      <c r="G482" s="41"/>
      <c r="H482" s="43"/>
      <c r="I482" s="41"/>
      <c r="J482" s="42"/>
      <c r="K482" s="41"/>
      <c r="L482" s="43"/>
      <c r="M482" s="41"/>
    </row>
    <row r="483" spans="1:15">
      <c r="A483" s="39" t="s">
        <v>272</v>
      </c>
      <c r="B483" s="38"/>
      <c r="C483" s="38"/>
      <c r="D483" s="43"/>
      <c r="E483" s="41"/>
      <c r="F483" s="43"/>
      <c r="G483" s="41"/>
      <c r="H483" s="43"/>
      <c r="I483" s="41"/>
      <c r="J483" s="42"/>
      <c r="K483" s="41"/>
      <c r="L483" s="43"/>
      <c r="M483" s="41"/>
    </row>
    <row r="484" spans="1:15">
      <c r="A484" s="39" t="s">
        <v>286</v>
      </c>
      <c r="B484" s="38" t="s">
        <v>287</v>
      </c>
      <c r="C484" s="38" t="s">
        <v>35</v>
      </c>
      <c r="D484" s="43" t="s">
        <v>36</v>
      </c>
      <c r="E484" s="41">
        <v>611021.02</v>
      </c>
      <c r="F484" s="43" t="s">
        <v>36</v>
      </c>
      <c r="G484" s="41">
        <v>279491.53000000003</v>
      </c>
      <c r="H484" s="43" t="s">
        <v>36</v>
      </c>
      <c r="I484" s="41">
        <v>70508.47</v>
      </c>
      <c r="J484" s="42"/>
      <c r="K484" s="41">
        <v>350000</v>
      </c>
      <c r="L484" s="43" t="s">
        <v>36</v>
      </c>
      <c r="M484" s="41">
        <v>600000</v>
      </c>
    </row>
    <row r="485" spans="1:15">
      <c r="A485" s="103" t="s">
        <v>278</v>
      </c>
      <c r="B485" s="104"/>
      <c r="C485" s="104"/>
      <c r="D485" s="105" t="s">
        <v>36</v>
      </c>
      <c r="E485" s="106">
        <f>SUM(E484)</f>
        <v>611021.02</v>
      </c>
      <c r="F485" s="105" t="s">
        <v>36</v>
      </c>
      <c r="G485" s="106">
        <f>SUM(G484)</f>
        <v>279491.53000000003</v>
      </c>
      <c r="H485" s="105" t="s">
        <v>36</v>
      </c>
      <c r="I485" s="106">
        <f>SUM(I484)</f>
        <v>70508.47</v>
      </c>
      <c r="J485" s="107" t="s">
        <v>36</v>
      </c>
      <c r="K485" s="106">
        <f>SUM(K484)</f>
        <v>350000</v>
      </c>
      <c r="L485" s="105" t="s">
        <v>36</v>
      </c>
      <c r="M485" s="106">
        <f>SUM(M484)</f>
        <v>600000</v>
      </c>
    </row>
    <row r="486" spans="1:15">
      <c r="A486" s="72" t="s">
        <v>93</v>
      </c>
      <c r="B486" s="73"/>
      <c r="C486" s="74"/>
      <c r="D486" s="75" t="s">
        <v>36</v>
      </c>
      <c r="E486" s="108">
        <f>SUM(E485)</f>
        <v>611021.02</v>
      </c>
      <c r="F486" s="109" t="s">
        <v>36</v>
      </c>
      <c r="G486" s="108">
        <f>SUM(G485)</f>
        <v>279491.53000000003</v>
      </c>
      <c r="H486" s="109" t="s">
        <v>36</v>
      </c>
      <c r="I486" s="108">
        <f>SUM(I485)</f>
        <v>70508.47</v>
      </c>
      <c r="J486" s="110" t="s">
        <v>36</v>
      </c>
      <c r="K486" s="108">
        <f>SUM(K485)</f>
        <v>350000</v>
      </c>
      <c r="L486" s="109" t="s">
        <v>36</v>
      </c>
      <c r="M486" s="108">
        <f>SUM(M485)</f>
        <v>600000</v>
      </c>
    </row>
    <row r="487" spans="1:15">
      <c r="A487" s="77" t="s">
        <v>94</v>
      </c>
      <c r="B487" s="38"/>
      <c r="C487" s="38"/>
      <c r="D487" s="43"/>
      <c r="E487" s="41"/>
      <c r="F487" s="43"/>
      <c r="G487" s="41"/>
      <c r="H487" s="43"/>
      <c r="I487" s="41"/>
      <c r="J487" s="42"/>
      <c r="K487" s="41"/>
      <c r="L487" s="43"/>
      <c r="M487" s="41"/>
    </row>
    <row r="488" spans="1:15">
      <c r="A488" s="39" t="s">
        <v>96</v>
      </c>
      <c r="B488" s="61"/>
      <c r="C488" s="38"/>
      <c r="D488" s="43"/>
      <c r="E488" s="41"/>
      <c r="F488" s="43"/>
      <c r="G488" s="41"/>
      <c r="H488" s="43"/>
      <c r="I488" s="41"/>
      <c r="J488" s="42"/>
      <c r="K488" s="41"/>
      <c r="L488" s="43"/>
      <c r="M488" s="41"/>
    </row>
    <row r="489" spans="1:15">
      <c r="A489" s="39" t="s">
        <v>97</v>
      </c>
      <c r="B489" s="38" t="s">
        <v>98</v>
      </c>
      <c r="C489" s="38"/>
      <c r="D489" s="43" t="s">
        <v>36</v>
      </c>
      <c r="E489" s="41">
        <v>102480</v>
      </c>
      <c r="F489" s="43" t="s">
        <v>36</v>
      </c>
      <c r="G489" s="41">
        <v>51240</v>
      </c>
      <c r="H489" s="43" t="s">
        <v>36</v>
      </c>
      <c r="I489" s="41">
        <v>51240</v>
      </c>
      <c r="J489" s="42" t="s">
        <v>36</v>
      </c>
      <c r="K489" s="41">
        <v>102480</v>
      </c>
      <c r="L489" s="43" t="s">
        <v>36</v>
      </c>
      <c r="M489" s="41">
        <v>107232</v>
      </c>
      <c r="O489" s="46"/>
    </row>
    <row r="490" spans="1:15">
      <c r="A490" s="39" t="s">
        <v>99</v>
      </c>
      <c r="B490" s="38" t="s">
        <v>100</v>
      </c>
      <c r="C490" s="38"/>
      <c r="D490" s="43"/>
      <c r="E490" s="41">
        <v>85600</v>
      </c>
      <c r="F490" s="43"/>
      <c r="G490" s="41">
        <v>30360</v>
      </c>
      <c r="H490" s="43"/>
      <c r="I490" s="41">
        <v>69640</v>
      </c>
      <c r="J490" s="42"/>
      <c r="K490" s="41">
        <v>100000</v>
      </c>
      <c r="L490" s="43"/>
      <c r="M490" s="41">
        <v>100000</v>
      </c>
      <c r="O490" s="46"/>
    </row>
    <row r="491" spans="1:15">
      <c r="A491" s="39" t="s">
        <v>101</v>
      </c>
      <c r="B491" s="38"/>
      <c r="C491" s="38"/>
      <c r="D491" s="43"/>
      <c r="E491" s="41"/>
      <c r="F491" s="43"/>
      <c r="G491" s="41"/>
      <c r="H491" s="43"/>
      <c r="I491" s="41"/>
      <c r="J491" s="42"/>
      <c r="K491" s="41"/>
      <c r="L491" s="43"/>
      <c r="M491" s="41"/>
    </row>
    <row r="492" spans="1:15">
      <c r="A492" s="47" t="s">
        <v>102</v>
      </c>
      <c r="B492" s="48" t="s">
        <v>103</v>
      </c>
      <c r="C492" s="48"/>
      <c r="D492" s="49"/>
      <c r="E492" s="50">
        <v>24000</v>
      </c>
      <c r="F492" s="49"/>
      <c r="G492" s="50">
        <v>12000</v>
      </c>
      <c r="H492" s="49"/>
      <c r="I492" s="50">
        <v>12000</v>
      </c>
      <c r="J492" s="51"/>
      <c r="K492" s="50">
        <v>24000</v>
      </c>
      <c r="L492" s="49"/>
      <c r="M492" s="50">
        <v>24000</v>
      </c>
      <c r="O492" s="46"/>
    </row>
    <row r="493" spans="1:15">
      <c r="A493" s="54" t="s">
        <v>51</v>
      </c>
      <c r="B493" s="55"/>
      <c r="C493" s="55"/>
      <c r="D493" s="55"/>
      <c r="E493" s="55"/>
      <c r="F493" s="55"/>
      <c r="G493" s="55"/>
      <c r="H493" s="55"/>
      <c r="I493" s="55"/>
      <c r="J493" s="55"/>
      <c r="K493" s="55"/>
      <c r="L493" s="55"/>
      <c r="M493" s="55"/>
      <c r="N493" s="56"/>
    </row>
    <row r="494" spans="1:15">
      <c r="A494" s="54" t="s">
        <v>52</v>
      </c>
      <c r="B494" s="55"/>
      <c r="C494" s="55"/>
      <c r="D494" s="55"/>
      <c r="E494" s="55"/>
      <c r="F494" s="55"/>
      <c r="G494" s="55"/>
      <c r="H494" s="55"/>
      <c r="I494" s="55"/>
      <c r="J494" s="55"/>
      <c r="K494" s="55"/>
      <c r="L494" s="55"/>
      <c r="M494" s="55"/>
      <c r="N494" s="56"/>
    </row>
    <row r="495" spans="1:15">
      <c r="A495" s="55"/>
      <c r="B495" s="55"/>
      <c r="C495" s="55"/>
      <c r="D495" s="55"/>
      <c r="E495" s="55"/>
      <c r="F495" s="55"/>
      <c r="G495" s="55"/>
      <c r="H495" s="55"/>
      <c r="I495" s="55"/>
      <c r="J495" s="55"/>
      <c r="K495" s="55"/>
      <c r="L495" s="55"/>
      <c r="M495" s="55"/>
      <c r="N495" s="56"/>
    </row>
    <row r="496" spans="1:15">
      <c r="A496" s="57"/>
      <c r="B496" s="57"/>
      <c r="C496" s="57"/>
      <c r="D496" s="57"/>
      <c r="E496" s="57"/>
      <c r="F496" s="57"/>
      <c r="G496" s="57"/>
      <c r="H496" s="57"/>
      <c r="I496" s="57"/>
      <c r="J496" s="57"/>
      <c r="K496" s="57"/>
      <c r="L496" s="57"/>
      <c r="M496" s="57"/>
      <c r="N496" s="56"/>
    </row>
    <row r="497" spans="1:14">
      <c r="A497" s="58" t="s">
        <v>53</v>
      </c>
      <c r="B497" s="58" t="s">
        <v>54</v>
      </c>
      <c r="C497" s="58"/>
      <c r="D497" s="58"/>
      <c r="E497" s="58"/>
      <c r="F497" s="56"/>
      <c r="G497" s="58" t="s">
        <v>141</v>
      </c>
      <c r="H497" s="58"/>
      <c r="I497" s="58"/>
      <c r="J497" s="58"/>
      <c r="K497" s="58" t="s">
        <v>288</v>
      </c>
      <c r="L497" s="58"/>
      <c r="M497" s="58"/>
      <c r="N497" s="56"/>
    </row>
    <row r="498" spans="1:14">
      <c r="A498" s="58" t="s">
        <v>57</v>
      </c>
      <c r="B498" s="58" t="s">
        <v>58</v>
      </c>
      <c r="C498" s="58"/>
      <c r="D498" s="58"/>
      <c r="E498" s="58"/>
      <c r="F498" s="58" t="s">
        <v>268</v>
      </c>
      <c r="G498" s="58"/>
      <c r="H498" s="58"/>
      <c r="I498" s="58"/>
      <c r="J498" s="58"/>
      <c r="K498" s="58"/>
      <c r="L498" s="58"/>
      <c r="M498" s="58"/>
      <c r="N498" s="56"/>
    </row>
    <row r="499" spans="1:14" ht="11.25" customHeight="1">
      <c r="A499" s="58"/>
      <c r="B499" s="58"/>
      <c r="C499" s="58"/>
      <c r="D499" s="58"/>
      <c r="E499" s="58"/>
      <c r="F499" s="58"/>
      <c r="G499" s="58"/>
      <c r="H499" s="58"/>
      <c r="I499" s="58"/>
      <c r="J499" s="58"/>
      <c r="K499" s="58"/>
      <c r="L499" s="58"/>
      <c r="M499" s="58"/>
      <c r="N499" s="56"/>
    </row>
    <row r="500" spans="1:14">
      <c r="A500" s="58" t="s">
        <v>60</v>
      </c>
      <c r="B500" s="58"/>
      <c r="C500" s="58"/>
      <c r="D500" s="58"/>
      <c r="E500" s="58"/>
      <c r="F500" s="58"/>
      <c r="G500" s="58"/>
      <c r="H500" s="58"/>
      <c r="I500" s="58"/>
      <c r="J500" s="58"/>
      <c r="K500" s="58"/>
      <c r="L500" s="58"/>
      <c r="M500" s="58"/>
      <c r="N500" s="56"/>
    </row>
    <row r="501" spans="1:14">
      <c r="A501" s="58"/>
      <c r="B501" s="58"/>
      <c r="C501" s="58"/>
      <c r="D501" s="58"/>
      <c r="E501" s="58"/>
      <c r="F501" s="58"/>
      <c r="G501" s="58"/>
      <c r="H501" s="58"/>
      <c r="I501" s="58"/>
      <c r="J501" s="58"/>
      <c r="K501" s="58"/>
      <c r="L501" s="58"/>
      <c r="M501" s="58"/>
      <c r="N501" s="56"/>
    </row>
    <row r="502" spans="1:14">
      <c r="A502" s="58"/>
      <c r="B502" s="58"/>
      <c r="C502" s="58"/>
      <c r="D502" s="58"/>
      <c r="E502" s="58"/>
      <c r="F502" s="58"/>
      <c r="G502" s="58"/>
      <c r="H502" s="58"/>
      <c r="I502" s="58"/>
      <c r="J502" s="58"/>
      <c r="K502" s="58"/>
      <c r="L502" s="58"/>
      <c r="M502" s="58"/>
      <c r="N502" s="56"/>
    </row>
    <row r="503" spans="1:14">
      <c r="A503" s="58" t="s">
        <v>61</v>
      </c>
      <c r="B503" s="58"/>
      <c r="C503" s="58"/>
      <c r="D503" s="58"/>
      <c r="E503" s="58"/>
      <c r="F503" s="58"/>
      <c r="G503" s="58"/>
      <c r="H503" s="58"/>
      <c r="I503" s="58"/>
      <c r="J503" s="58"/>
      <c r="K503" s="58"/>
      <c r="L503" s="58"/>
      <c r="M503" s="58"/>
      <c r="N503" s="56"/>
    </row>
    <row r="504" spans="1:14">
      <c r="A504" s="58" t="s">
        <v>62</v>
      </c>
      <c r="B504" s="58"/>
      <c r="C504" s="58"/>
      <c r="D504" s="58"/>
      <c r="E504" s="58"/>
      <c r="F504" s="58"/>
      <c r="G504" s="58"/>
      <c r="H504" s="58"/>
      <c r="I504" s="58"/>
      <c r="J504" s="58"/>
      <c r="K504" s="58"/>
      <c r="L504" s="58"/>
      <c r="M504" s="58"/>
      <c r="N504" s="56"/>
    </row>
    <row r="505" spans="1:14">
      <c r="A505" s="58"/>
      <c r="B505" s="58"/>
      <c r="C505" s="58"/>
      <c r="D505" s="58"/>
      <c r="E505" s="58"/>
      <c r="F505" s="58"/>
      <c r="G505" s="58"/>
      <c r="H505" s="58"/>
      <c r="I505" s="58"/>
      <c r="J505" s="58"/>
      <c r="K505" s="58"/>
      <c r="L505" s="58"/>
      <c r="M505" s="58"/>
      <c r="N505" s="56"/>
    </row>
    <row r="506" spans="1:14">
      <c r="A506" s="86"/>
      <c r="B506" s="86"/>
      <c r="C506" s="86"/>
      <c r="D506" s="86"/>
      <c r="E506" s="86"/>
      <c r="F506" s="86"/>
      <c r="G506" s="86"/>
      <c r="H506" s="86"/>
      <c r="I506" s="86"/>
      <c r="J506" s="86"/>
      <c r="K506" s="86"/>
      <c r="L506" s="86"/>
      <c r="M506" s="86"/>
    </row>
    <row r="507" spans="1:14">
      <c r="A507" s="1" t="s">
        <v>0</v>
      </c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1" t="s">
        <v>1</v>
      </c>
    </row>
    <row r="508" spans="1:14">
      <c r="A508" s="1" t="s">
        <v>280</v>
      </c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1"/>
    </row>
    <row r="509" spans="1:14">
      <c r="A509" s="2"/>
      <c r="B509" s="3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</row>
    <row r="510" spans="1:14" ht="15.75">
      <c r="A510" s="4" t="s">
        <v>3</v>
      </c>
      <c r="B510" s="4"/>
      <c r="C510" s="4"/>
      <c r="D510" s="4"/>
      <c r="E510" s="4"/>
      <c r="F510" s="4"/>
      <c r="G510" s="4"/>
      <c r="H510" s="4"/>
      <c r="I510" s="4"/>
      <c r="J510" s="4"/>
      <c r="K510" s="4"/>
      <c r="L510" s="4"/>
      <c r="M510" s="4"/>
    </row>
    <row r="511" spans="1:14" ht="15.75">
      <c r="A511" s="4" t="s">
        <v>4</v>
      </c>
      <c r="B511" s="4"/>
      <c r="C511" s="4"/>
      <c r="D511" s="4"/>
      <c r="E511" s="4"/>
      <c r="F511" s="4"/>
      <c r="G511" s="4"/>
      <c r="H511" s="4"/>
      <c r="I511" s="4"/>
      <c r="J511" s="4"/>
      <c r="K511" s="4"/>
      <c r="L511" s="4"/>
      <c r="M511" s="4"/>
    </row>
    <row r="512" spans="1:14" ht="15.75">
      <c r="A512" s="5" t="s">
        <v>285</v>
      </c>
      <c r="B512" s="5"/>
      <c r="C512" s="5"/>
      <c r="D512" s="5"/>
      <c r="E512" s="5"/>
      <c r="F512" s="5"/>
      <c r="G512" s="5"/>
      <c r="H512" s="5"/>
      <c r="I512" s="5"/>
      <c r="J512" s="5"/>
      <c r="K512" s="5"/>
      <c r="L512" s="5"/>
      <c r="M512" s="5"/>
    </row>
    <row r="513" spans="1:15">
      <c r="A513" s="115"/>
      <c r="B513" s="116"/>
      <c r="C513" s="115"/>
      <c r="D513" s="115"/>
      <c r="E513" s="117"/>
      <c r="F513" s="115"/>
      <c r="G513" s="115"/>
      <c r="H513" s="115"/>
      <c r="I513" s="115"/>
      <c r="J513" s="115"/>
      <c r="K513" s="115"/>
      <c r="L513" s="115"/>
      <c r="M513" s="115"/>
    </row>
    <row r="514" spans="1:15">
      <c r="A514" s="7"/>
      <c r="B514" s="8" t="s">
        <v>6</v>
      </c>
      <c r="C514" s="64" t="s">
        <v>7</v>
      </c>
      <c r="D514" s="9" t="s">
        <v>8</v>
      </c>
      <c r="E514" s="10"/>
      <c r="F514" s="11" t="s">
        <v>9</v>
      </c>
      <c r="G514" s="12"/>
      <c r="H514" s="12"/>
      <c r="I514" s="12"/>
      <c r="J514" s="12"/>
      <c r="K514" s="13"/>
      <c r="L514" s="14"/>
      <c r="M514" s="15"/>
    </row>
    <row r="515" spans="1:15" ht="16.5">
      <c r="A515" s="16" t="s">
        <v>10</v>
      </c>
      <c r="B515" s="16" t="s">
        <v>11</v>
      </c>
      <c r="C515" s="65" t="s">
        <v>12</v>
      </c>
      <c r="D515" s="17" t="s">
        <v>13</v>
      </c>
      <c r="E515" s="18"/>
      <c r="F515" s="19" t="s">
        <v>14</v>
      </c>
      <c r="G515" s="20"/>
      <c r="H515" s="19" t="s">
        <v>15</v>
      </c>
      <c r="I515" s="20"/>
      <c r="J515" s="21"/>
      <c r="K515" s="22"/>
      <c r="L515" s="23" t="s">
        <v>16</v>
      </c>
      <c r="M515" s="24"/>
    </row>
    <row r="516" spans="1:15">
      <c r="A516" s="25"/>
      <c r="B516" s="16"/>
      <c r="C516" s="65" t="s">
        <v>17</v>
      </c>
      <c r="D516" s="26"/>
      <c r="E516" s="27"/>
      <c r="F516" s="23" t="s">
        <v>13</v>
      </c>
      <c r="G516" s="24"/>
      <c r="H516" s="23" t="s">
        <v>18</v>
      </c>
      <c r="I516" s="24"/>
      <c r="J516" s="28" t="s">
        <v>19</v>
      </c>
      <c r="K516" s="24"/>
      <c r="L516" s="23" t="s">
        <v>20</v>
      </c>
      <c r="M516" s="24"/>
    </row>
    <row r="517" spans="1:15">
      <c r="A517" s="29" t="s">
        <v>21</v>
      </c>
      <c r="B517" s="29" t="s">
        <v>22</v>
      </c>
      <c r="C517" s="82" t="s">
        <v>23</v>
      </c>
      <c r="D517" s="30" t="s">
        <v>24</v>
      </c>
      <c r="E517" s="31"/>
      <c r="F517" s="32" t="s">
        <v>25</v>
      </c>
      <c r="G517" s="33"/>
      <c r="H517" s="32" t="s">
        <v>26</v>
      </c>
      <c r="I517" s="33"/>
      <c r="J517" s="34" t="s">
        <v>27</v>
      </c>
      <c r="K517" s="33"/>
      <c r="L517" s="35" t="s">
        <v>28</v>
      </c>
      <c r="M517" s="36"/>
    </row>
    <row r="518" spans="1:15">
      <c r="A518" s="39" t="s">
        <v>108</v>
      </c>
      <c r="B518" s="38" t="s">
        <v>109</v>
      </c>
      <c r="C518" s="61"/>
      <c r="D518" s="43"/>
      <c r="E518" s="41">
        <v>5000</v>
      </c>
      <c r="F518" s="43"/>
      <c r="G518" s="41">
        <v>5000</v>
      </c>
      <c r="H518" s="43"/>
      <c r="I518" s="41">
        <v>0</v>
      </c>
      <c r="J518" s="42"/>
      <c r="K518" s="41">
        <v>5000</v>
      </c>
      <c r="L518" s="43"/>
      <c r="M518" s="41">
        <v>6000</v>
      </c>
      <c r="O518" s="46"/>
    </row>
    <row r="519" spans="1:15">
      <c r="A519" s="39" t="s">
        <v>110</v>
      </c>
      <c r="B519" s="38" t="s">
        <v>111</v>
      </c>
      <c r="C519" s="61"/>
      <c r="D519" s="43"/>
      <c r="E519" s="41">
        <v>0</v>
      </c>
      <c r="F519" s="43"/>
      <c r="G519" s="41">
        <v>0</v>
      </c>
      <c r="H519" s="43"/>
      <c r="I519" s="41">
        <v>2000</v>
      </c>
      <c r="J519" s="42"/>
      <c r="K519" s="41">
        <v>2000</v>
      </c>
      <c r="L519" s="43"/>
      <c r="M519" s="41">
        <v>2000</v>
      </c>
    </row>
    <row r="520" spans="1:15">
      <c r="A520" s="39" t="s">
        <v>121</v>
      </c>
      <c r="B520" s="38" t="s">
        <v>122</v>
      </c>
      <c r="C520" s="61"/>
      <c r="D520" s="43"/>
      <c r="E520" s="41">
        <v>5000</v>
      </c>
      <c r="F520" s="43"/>
      <c r="G520" s="41">
        <v>0</v>
      </c>
      <c r="H520" s="43"/>
      <c r="I520" s="41">
        <v>5000</v>
      </c>
      <c r="J520" s="42"/>
      <c r="K520" s="41">
        <v>5000</v>
      </c>
      <c r="L520" s="43"/>
      <c r="M520" s="41">
        <v>5000</v>
      </c>
    </row>
    <row r="521" spans="1:15">
      <c r="A521" s="39" t="s">
        <v>123</v>
      </c>
      <c r="B521" s="38" t="s">
        <v>124</v>
      </c>
      <c r="C521" s="61"/>
      <c r="D521" s="43"/>
      <c r="E521" s="41">
        <v>8540</v>
      </c>
      <c r="F521" s="43"/>
      <c r="G521" s="41">
        <v>8540</v>
      </c>
      <c r="H521" s="43"/>
      <c r="I521" s="41">
        <v>0</v>
      </c>
      <c r="J521" s="42"/>
      <c r="K521" s="41">
        <v>8540</v>
      </c>
      <c r="L521" s="43"/>
      <c r="M521" s="41">
        <v>8936</v>
      </c>
    </row>
    <row r="522" spans="1:15">
      <c r="A522" s="39" t="s">
        <v>125</v>
      </c>
      <c r="B522" s="38" t="s">
        <v>124</v>
      </c>
      <c r="C522" s="61"/>
      <c r="D522" s="43"/>
      <c r="E522" s="41">
        <v>8540</v>
      </c>
      <c r="F522" s="43"/>
      <c r="G522" s="41">
        <v>0</v>
      </c>
      <c r="H522" s="43"/>
      <c r="I522" s="41">
        <v>8540</v>
      </c>
      <c r="J522" s="42"/>
      <c r="K522" s="41">
        <v>8540</v>
      </c>
      <c r="L522" s="43"/>
      <c r="M522" s="41">
        <v>8936</v>
      </c>
    </row>
    <row r="523" spans="1:15">
      <c r="A523" s="39" t="s">
        <v>126</v>
      </c>
      <c r="B523" s="38" t="s">
        <v>127</v>
      </c>
      <c r="C523" s="61"/>
      <c r="D523" s="43"/>
      <c r="E523" s="41">
        <v>12297.6</v>
      </c>
      <c r="F523" s="43"/>
      <c r="G523" s="41">
        <v>6148.8</v>
      </c>
      <c r="H523" s="43"/>
      <c r="I523" s="41">
        <v>6148.8</v>
      </c>
      <c r="J523" s="42"/>
      <c r="K523" s="41">
        <v>12297.6</v>
      </c>
      <c r="L523" s="42"/>
      <c r="M523" s="41">
        <v>12867.84</v>
      </c>
      <c r="O523" s="46"/>
    </row>
    <row r="524" spans="1:15">
      <c r="A524" s="39" t="s">
        <v>128</v>
      </c>
      <c r="B524" s="38" t="s">
        <v>129</v>
      </c>
      <c r="C524" s="61"/>
      <c r="D524" s="43"/>
      <c r="E524" s="41">
        <v>1859.88</v>
      </c>
      <c r="F524" s="43"/>
      <c r="G524" s="41">
        <v>812.4</v>
      </c>
      <c r="H524" s="43"/>
      <c r="I524" s="41">
        <v>1237.2</v>
      </c>
      <c r="J524" s="42"/>
      <c r="K524" s="41">
        <v>2049.6</v>
      </c>
      <c r="L524" s="42"/>
      <c r="M524" s="41">
        <v>2144.64</v>
      </c>
      <c r="O524" s="46"/>
    </row>
    <row r="525" spans="1:15">
      <c r="A525" s="39" t="s">
        <v>130</v>
      </c>
      <c r="B525" s="38" t="s">
        <v>131</v>
      </c>
      <c r="C525" s="38"/>
      <c r="D525" s="42"/>
      <c r="E525" s="41">
        <v>1162.5</v>
      </c>
      <c r="F525" s="43"/>
      <c r="G525" s="41">
        <v>825</v>
      </c>
      <c r="H525" s="42"/>
      <c r="I525" s="41">
        <v>375</v>
      </c>
      <c r="J525" s="42"/>
      <c r="K525" s="41">
        <v>1200</v>
      </c>
      <c r="L525" s="42"/>
      <c r="M525" s="41">
        <v>1650</v>
      </c>
      <c r="O525" s="46"/>
    </row>
    <row r="526" spans="1:15">
      <c r="A526" s="39" t="s">
        <v>132</v>
      </c>
      <c r="B526" s="38" t="s">
        <v>133</v>
      </c>
      <c r="C526" s="38"/>
      <c r="D526" s="42"/>
      <c r="E526" s="41">
        <v>968.7</v>
      </c>
      <c r="F526" s="42"/>
      <c r="G526" s="41">
        <v>512.4</v>
      </c>
      <c r="H526" s="42"/>
      <c r="I526" s="41">
        <v>687.6</v>
      </c>
      <c r="J526" s="42"/>
      <c r="K526" s="41">
        <v>1200</v>
      </c>
      <c r="L526" s="42"/>
      <c r="M526" s="41">
        <v>1200</v>
      </c>
      <c r="O526" s="46"/>
    </row>
    <row r="527" spans="1:15">
      <c r="A527" s="39" t="s">
        <v>139</v>
      </c>
      <c r="B527" s="38" t="s">
        <v>137</v>
      </c>
      <c r="C527" s="38"/>
      <c r="D527" s="42"/>
      <c r="E527" s="41">
        <v>15000</v>
      </c>
      <c r="F527" s="42"/>
      <c r="G527" s="41">
        <v>0</v>
      </c>
      <c r="H527" s="42"/>
      <c r="I527" s="41">
        <v>15000</v>
      </c>
      <c r="J527" s="42"/>
      <c r="K527" s="41">
        <v>15000</v>
      </c>
      <c r="L527" s="42"/>
      <c r="M527" s="41">
        <v>15000</v>
      </c>
    </row>
    <row r="528" spans="1:15">
      <c r="A528" s="83" t="s">
        <v>140</v>
      </c>
      <c r="B528" s="84"/>
      <c r="C528" s="84"/>
      <c r="D528" s="85" t="s">
        <v>36</v>
      </c>
      <c r="E528" s="70">
        <f>E489+E490+E491+E492+E518+E519+E520+E521+E522+E523+E524+E525+E526+E527</f>
        <v>270448.68000000005</v>
      </c>
      <c r="F528" s="114" t="s">
        <v>36</v>
      </c>
      <c r="G528" s="70">
        <f>G489+G490+G492+G518+G519+G520+G521+G522+G523+G524+G525+G526+G527</f>
        <v>115438.59999999999</v>
      </c>
      <c r="H528" s="114" t="s">
        <v>36</v>
      </c>
      <c r="I528" s="70">
        <f>I489+I490+I491+I492+I518+I519+I520+I521+I522+I523+I524+I525+I526+I527</f>
        <v>171868.6</v>
      </c>
      <c r="J528" s="114" t="s">
        <v>36</v>
      </c>
      <c r="K528" s="70">
        <f>K489+K490+K492+K518+K519+K520+K521+K522+K523+K524+K525+K526+K527</f>
        <v>287307.19999999995</v>
      </c>
      <c r="L528" s="114" t="s">
        <v>36</v>
      </c>
      <c r="M528" s="70">
        <f>M489+M490+M492+M518+M519+M520+M521+M522+M523+M524+M525+M526+M527</f>
        <v>294966.48000000004</v>
      </c>
    </row>
    <row r="529" spans="1:14">
      <c r="A529" s="47"/>
      <c r="B529" s="48"/>
      <c r="C529" s="48"/>
      <c r="D529" s="51"/>
      <c r="E529" s="50"/>
      <c r="F529" s="51"/>
      <c r="G529" s="50"/>
      <c r="H529" s="51"/>
      <c r="I529" s="50"/>
      <c r="J529" s="51"/>
      <c r="K529" s="50"/>
      <c r="L529" s="51"/>
      <c r="M529" s="50"/>
    </row>
    <row r="530" spans="1:14">
      <c r="A530" s="52"/>
      <c r="B530" s="42"/>
      <c r="C530" s="42"/>
      <c r="D530" s="42"/>
      <c r="E530" s="53"/>
      <c r="F530" s="42"/>
      <c r="G530" s="53"/>
      <c r="H530" s="42"/>
      <c r="I530" s="53"/>
      <c r="J530" s="42"/>
      <c r="K530" s="53"/>
      <c r="L530" s="42"/>
      <c r="M530" s="53"/>
    </row>
    <row r="531" spans="1:14">
      <c r="A531" s="54" t="s">
        <v>51</v>
      </c>
      <c r="B531" s="55"/>
      <c r="C531" s="55"/>
      <c r="D531" s="55"/>
      <c r="E531" s="55"/>
      <c r="F531" s="55"/>
      <c r="G531" s="55"/>
      <c r="H531" s="55"/>
      <c r="I531" s="55"/>
      <c r="J531" s="55"/>
      <c r="K531" s="55"/>
      <c r="L531" s="55"/>
      <c r="M531" s="55"/>
      <c r="N531" s="56"/>
    </row>
    <row r="532" spans="1:14">
      <c r="A532" s="54" t="s">
        <v>52</v>
      </c>
      <c r="B532" s="55"/>
      <c r="C532" s="55"/>
      <c r="D532" s="55"/>
      <c r="E532" s="55"/>
      <c r="F532" s="55"/>
      <c r="G532" s="55"/>
      <c r="H532" s="55"/>
      <c r="I532" s="55"/>
      <c r="J532" s="55"/>
      <c r="K532" s="55"/>
      <c r="L532" s="55"/>
      <c r="M532" s="55"/>
      <c r="N532" s="56"/>
    </row>
    <row r="533" spans="1:14">
      <c r="A533" s="55"/>
      <c r="B533" s="55"/>
      <c r="C533" s="55"/>
      <c r="D533" s="55"/>
      <c r="E533" s="55"/>
      <c r="F533" s="55"/>
      <c r="G533" s="55"/>
      <c r="H533" s="55"/>
      <c r="I533" s="55"/>
      <c r="J533" s="55"/>
      <c r="K533" s="55"/>
      <c r="L533" s="55"/>
      <c r="M533" s="55"/>
      <c r="N533" s="56"/>
    </row>
    <row r="534" spans="1:14">
      <c r="A534" s="57"/>
      <c r="B534" s="57"/>
      <c r="C534" s="57"/>
      <c r="D534" s="57"/>
      <c r="E534" s="57"/>
      <c r="F534" s="57"/>
      <c r="G534" s="57"/>
      <c r="H534" s="57"/>
      <c r="I534" s="57"/>
      <c r="J534" s="57"/>
      <c r="K534" s="57"/>
      <c r="L534" s="57"/>
      <c r="M534" s="57"/>
      <c r="N534" s="56"/>
    </row>
    <row r="535" spans="1:14">
      <c r="A535" s="58" t="s">
        <v>53</v>
      </c>
      <c r="B535" s="58" t="s">
        <v>54</v>
      </c>
      <c r="C535" s="58"/>
      <c r="D535" s="58"/>
      <c r="E535" s="58"/>
      <c r="F535" s="56"/>
      <c r="G535" s="58" t="s">
        <v>289</v>
      </c>
      <c r="H535" s="58"/>
      <c r="I535" s="58"/>
      <c r="J535" s="58"/>
      <c r="K535" s="58" t="s">
        <v>56</v>
      </c>
      <c r="L535" s="58"/>
      <c r="M535" s="58"/>
      <c r="N535" s="56"/>
    </row>
    <row r="536" spans="1:14">
      <c r="A536" s="58" t="s">
        <v>57</v>
      </c>
      <c r="B536" s="58" t="s">
        <v>58</v>
      </c>
      <c r="C536" s="58"/>
      <c r="D536" s="58"/>
      <c r="E536" s="58"/>
      <c r="F536" s="58" t="s">
        <v>59</v>
      </c>
      <c r="G536" s="58"/>
      <c r="H536" s="58"/>
      <c r="I536" s="58"/>
      <c r="J536" s="58"/>
      <c r="K536" s="58"/>
      <c r="L536" s="58"/>
      <c r="M536" s="58"/>
      <c r="N536" s="56"/>
    </row>
    <row r="537" spans="1:14">
      <c r="A537" s="58"/>
      <c r="B537" s="58"/>
      <c r="C537" s="58"/>
      <c r="D537" s="58"/>
      <c r="E537" s="58"/>
      <c r="F537" s="58"/>
      <c r="G537" s="58"/>
      <c r="H537" s="58"/>
      <c r="I537" s="58"/>
      <c r="J537" s="58"/>
      <c r="K537" s="58"/>
      <c r="L537" s="58"/>
      <c r="M537" s="58"/>
      <c r="N537" s="56"/>
    </row>
    <row r="538" spans="1:14">
      <c r="A538" s="58" t="s">
        <v>60</v>
      </c>
      <c r="B538" s="58"/>
      <c r="C538" s="58"/>
      <c r="D538" s="58"/>
      <c r="E538" s="58"/>
      <c r="F538" s="58"/>
      <c r="G538" s="58"/>
      <c r="H538" s="58"/>
      <c r="I538" s="58"/>
      <c r="J538" s="58"/>
      <c r="K538" s="58"/>
      <c r="L538" s="58"/>
      <c r="M538" s="58"/>
      <c r="N538" s="56"/>
    </row>
    <row r="539" spans="1:14">
      <c r="A539" s="58"/>
      <c r="B539" s="58"/>
      <c r="C539" s="58"/>
      <c r="D539" s="58"/>
      <c r="E539" s="58"/>
      <c r="F539" s="58"/>
      <c r="G539" s="58"/>
      <c r="H539" s="58"/>
      <c r="I539" s="58"/>
      <c r="J539" s="58"/>
      <c r="K539" s="58"/>
      <c r="L539" s="58"/>
      <c r="M539" s="58"/>
      <c r="N539" s="56"/>
    </row>
    <row r="540" spans="1:14">
      <c r="A540" s="58"/>
      <c r="B540" s="58"/>
      <c r="C540" s="58"/>
      <c r="D540" s="58"/>
      <c r="E540" s="58"/>
      <c r="F540" s="58"/>
      <c r="G540" s="58"/>
      <c r="H540" s="58"/>
      <c r="I540" s="58"/>
      <c r="J540" s="58"/>
      <c r="K540" s="58"/>
      <c r="L540" s="58"/>
      <c r="M540" s="58"/>
      <c r="N540" s="56"/>
    </row>
    <row r="541" spans="1:14">
      <c r="A541" s="58" t="s">
        <v>61</v>
      </c>
      <c r="B541" s="58"/>
      <c r="C541" s="58"/>
      <c r="D541" s="58"/>
      <c r="E541" s="58"/>
      <c r="F541" s="58"/>
      <c r="G541" s="58"/>
      <c r="H541" s="58"/>
      <c r="I541" s="58"/>
      <c r="J541" s="58"/>
      <c r="K541" s="58"/>
      <c r="L541" s="58"/>
      <c r="M541" s="58"/>
      <c r="N541" s="56"/>
    </row>
    <row r="542" spans="1:14">
      <c r="A542" s="58" t="s">
        <v>62</v>
      </c>
      <c r="B542" s="58"/>
      <c r="C542" s="58"/>
      <c r="D542" s="58"/>
      <c r="E542" s="58"/>
      <c r="F542" s="58"/>
      <c r="G542" s="58"/>
      <c r="H542" s="58"/>
      <c r="I542" s="58"/>
      <c r="J542" s="58"/>
      <c r="K542" s="58"/>
      <c r="L542" s="58"/>
      <c r="M542" s="58"/>
      <c r="N542" s="56"/>
    </row>
    <row r="543" spans="1:14">
      <c r="A543" s="58"/>
      <c r="B543" s="58"/>
      <c r="C543" s="58"/>
      <c r="D543" s="58"/>
      <c r="E543" s="58"/>
      <c r="F543" s="58"/>
      <c r="G543" s="58"/>
      <c r="H543" s="58"/>
      <c r="I543" s="58"/>
      <c r="J543" s="58"/>
      <c r="K543" s="58"/>
      <c r="L543" s="58"/>
      <c r="M543" s="58"/>
      <c r="N543" s="56"/>
    </row>
    <row r="544" spans="1:14">
      <c r="A544" s="58"/>
      <c r="B544" s="58"/>
      <c r="C544" s="58"/>
      <c r="D544" s="58"/>
      <c r="E544" s="58"/>
      <c r="F544" s="58"/>
      <c r="G544" s="58"/>
      <c r="H544" s="58"/>
      <c r="I544" s="58"/>
      <c r="J544" s="58"/>
      <c r="K544" s="58"/>
      <c r="L544" s="58"/>
      <c r="M544" s="58"/>
      <c r="N544" s="56"/>
    </row>
    <row r="545" spans="1:13">
      <c r="A545" s="1" t="s">
        <v>0</v>
      </c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1" t="s">
        <v>1</v>
      </c>
    </row>
    <row r="546" spans="1:13">
      <c r="A546" s="1" t="s">
        <v>281</v>
      </c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1"/>
    </row>
    <row r="547" spans="1:13">
      <c r="A547" s="2"/>
      <c r="B547" s="3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</row>
    <row r="548" spans="1:13" ht="15.75">
      <c r="A548" s="4" t="s">
        <v>3</v>
      </c>
      <c r="B548" s="4"/>
      <c r="C548" s="4"/>
      <c r="D548" s="4"/>
      <c r="E548" s="4"/>
      <c r="F548" s="4"/>
      <c r="G548" s="4"/>
      <c r="H548" s="4"/>
      <c r="I548" s="4"/>
      <c r="J548" s="4"/>
      <c r="K548" s="4"/>
      <c r="L548" s="4"/>
      <c r="M548" s="4"/>
    </row>
    <row r="549" spans="1:13" ht="15.75">
      <c r="A549" s="4" t="s">
        <v>4</v>
      </c>
      <c r="B549" s="4"/>
      <c r="C549" s="4"/>
      <c r="D549" s="4"/>
      <c r="E549" s="4"/>
      <c r="F549" s="4"/>
      <c r="G549" s="4"/>
      <c r="H549" s="4"/>
      <c r="I549" s="4"/>
      <c r="J549" s="4"/>
      <c r="K549" s="4"/>
      <c r="L549" s="4"/>
      <c r="M549" s="4"/>
    </row>
    <row r="550" spans="1:13" ht="15.75">
      <c r="A550" s="5" t="s">
        <v>285</v>
      </c>
      <c r="B550" s="5"/>
      <c r="C550" s="5"/>
      <c r="D550" s="5"/>
      <c r="E550" s="5"/>
      <c r="F550" s="5"/>
      <c r="G550" s="5"/>
      <c r="H550" s="5"/>
      <c r="I550" s="5"/>
      <c r="J550" s="5"/>
      <c r="K550" s="5"/>
      <c r="L550" s="5"/>
      <c r="M550" s="5"/>
    </row>
    <row r="551" spans="1:13">
      <c r="A551" s="115"/>
      <c r="B551" s="116"/>
      <c r="C551" s="115"/>
      <c r="D551" s="115"/>
      <c r="E551" s="117"/>
      <c r="F551" s="115"/>
      <c r="G551" s="115"/>
      <c r="H551" s="115"/>
      <c r="I551" s="115"/>
      <c r="J551" s="115"/>
      <c r="K551" s="115"/>
      <c r="L551" s="115"/>
      <c r="M551" s="115"/>
    </row>
    <row r="552" spans="1:13">
      <c r="A552" s="7"/>
      <c r="B552" s="8" t="s">
        <v>6</v>
      </c>
      <c r="C552" s="8" t="s">
        <v>7</v>
      </c>
      <c r="D552" s="9" t="s">
        <v>8</v>
      </c>
      <c r="E552" s="10"/>
      <c r="F552" s="11" t="s">
        <v>9</v>
      </c>
      <c r="G552" s="12"/>
      <c r="H552" s="12"/>
      <c r="I552" s="12"/>
      <c r="J552" s="12"/>
      <c r="K552" s="13"/>
      <c r="L552" s="14"/>
      <c r="M552" s="15"/>
    </row>
    <row r="553" spans="1:13" ht="16.5">
      <c r="A553" s="16" t="s">
        <v>10</v>
      </c>
      <c r="B553" s="16" t="s">
        <v>11</v>
      </c>
      <c r="C553" s="16" t="s">
        <v>12</v>
      </c>
      <c r="D553" s="17" t="s">
        <v>13</v>
      </c>
      <c r="E553" s="18"/>
      <c r="F553" s="19" t="s">
        <v>14</v>
      </c>
      <c r="G553" s="20"/>
      <c r="H553" s="19" t="s">
        <v>15</v>
      </c>
      <c r="I553" s="20"/>
      <c r="J553" s="21"/>
      <c r="K553" s="22"/>
      <c r="L553" s="23" t="s">
        <v>16</v>
      </c>
      <c r="M553" s="24"/>
    </row>
    <row r="554" spans="1:13">
      <c r="A554" s="25"/>
      <c r="B554" s="16"/>
      <c r="C554" s="16" t="s">
        <v>17</v>
      </c>
      <c r="D554" s="26"/>
      <c r="E554" s="27"/>
      <c r="F554" s="23" t="s">
        <v>13</v>
      </c>
      <c r="G554" s="24"/>
      <c r="H554" s="23" t="s">
        <v>18</v>
      </c>
      <c r="I554" s="24"/>
      <c r="J554" s="28" t="s">
        <v>19</v>
      </c>
      <c r="K554" s="24"/>
      <c r="L554" s="23" t="s">
        <v>20</v>
      </c>
      <c r="M554" s="24"/>
    </row>
    <row r="555" spans="1:13">
      <c r="A555" s="29" t="s">
        <v>21</v>
      </c>
      <c r="B555" s="29" t="s">
        <v>22</v>
      </c>
      <c r="C555" s="29" t="s">
        <v>23</v>
      </c>
      <c r="D555" s="30" t="s">
        <v>24</v>
      </c>
      <c r="E555" s="31"/>
      <c r="F555" s="32" t="s">
        <v>25</v>
      </c>
      <c r="G555" s="33"/>
      <c r="H555" s="32" t="s">
        <v>26</v>
      </c>
      <c r="I555" s="33"/>
      <c r="J555" s="34" t="s">
        <v>27</v>
      </c>
      <c r="K555" s="33"/>
      <c r="L555" s="35" t="s">
        <v>28</v>
      </c>
      <c r="M555" s="36"/>
    </row>
    <row r="556" spans="1:13">
      <c r="A556" s="118" t="s">
        <v>144</v>
      </c>
      <c r="B556" s="61"/>
      <c r="C556" s="39"/>
      <c r="D556" s="40"/>
      <c r="E556" s="41"/>
      <c r="F556" s="40"/>
      <c r="G556" s="41"/>
      <c r="H556" s="40"/>
      <c r="I556" s="41"/>
      <c r="J556" s="42"/>
      <c r="K556" s="41"/>
      <c r="L556" s="43"/>
      <c r="M556" s="62"/>
    </row>
    <row r="557" spans="1:13">
      <c r="A557" s="39" t="s">
        <v>145</v>
      </c>
      <c r="B557" s="61" t="s">
        <v>146</v>
      </c>
      <c r="C557" s="39"/>
      <c r="D557" s="40" t="s">
        <v>36</v>
      </c>
      <c r="E557" s="41">
        <v>0</v>
      </c>
      <c r="F557" s="40" t="s">
        <v>36</v>
      </c>
      <c r="G557" s="41">
        <v>0</v>
      </c>
      <c r="H557" s="40" t="s">
        <v>36</v>
      </c>
      <c r="I557" s="41">
        <v>0</v>
      </c>
      <c r="J557" s="42" t="s">
        <v>36</v>
      </c>
      <c r="K557" s="41">
        <v>0</v>
      </c>
      <c r="L557" s="43" t="s">
        <v>36</v>
      </c>
      <c r="M557" s="41">
        <v>10000</v>
      </c>
    </row>
    <row r="558" spans="1:13">
      <c r="A558" s="39" t="s">
        <v>151</v>
      </c>
      <c r="B558" s="61" t="s">
        <v>152</v>
      </c>
      <c r="C558" s="38"/>
      <c r="D558" s="43"/>
      <c r="E558" s="41">
        <v>0</v>
      </c>
      <c r="F558" s="43"/>
      <c r="G558" s="41">
        <v>0</v>
      </c>
      <c r="H558" s="43"/>
      <c r="I558" s="41">
        <v>9619.84</v>
      </c>
      <c r="J558" s="42"/>
      <c r="K558" s="41">
        <v>9619.84</v>
      </c>
      <c r="L558" s="43"/>
      <c r="M558" s="41">
        <v>10000</v>
      </c>
    </row>
    <row r="559" spans="1:13">
      <c r="A559" s="39" t="s">
        <v>157</v>
      </c>
      <c r="B559" s="61" t="s">
        <v>158</v>
      </c>
      <c r="C559" s="38"/>
      <c r="D559" s="43"/>
      <c r="E559" s="41">
        <v>0</v>
      </c>
      <c r="F559" s="43"/>
      <c r="G559" s="41">
        <v>0</v>
      </c>
      <c r="H559" s="43"/>
      <c r="I559" s="41">
        <v>10000</v>
      </c>
      <c r="J559" s="42"/>
      <c r="K559" s="41">
        <v>10000</v>
      </c>
      <c r="L559" s="43"/>
      <c r="M559" s="41">
        <v>10000</v>
      </c>
    </row>
    <row r="560" spans="1:13">
      <c r="A560" s="39" t="s">
        <v>290</v>
      </c>
      <c r="B560" s="61"/>
      <c r="C560" s="38"/>
      <c r="D560" s="43"/>
      <c r="E560" s="41"/>
      <c r="F560" s="43"/>
      <c r="G560" s="41"/>
      <c r="H560" s="43"/>
      <c r="I560" s="41"/>
      <c r="J560" s="42"/>
      <c r="K560" s="41"/>
      <c r="L560" s="43"/>
      <c r="M560" s="41"/>
    </row>
    <row r="561" spans="1:14">
      <c r="A561" s="39" t="s">
        <v>291</v>
      </c>
      <c r="B561" s="61" t="s">
        <v>292</v>
      </c>
      <c r="C561" s="38"/>
      <c r="D561" s="43"/>
      <c r="E561" s="41">
        <v>0</v>
      </c>
      <c r="F561" s="43"/>
      <c r="G561" s="41"/>
      <c r="H561" s="43"/>
      <c r="I561" s="41">
        <v>0</v>
      </c>
      <c r="J561" s="42"/>
      <c r="K561" s="41">
        <v>0</v>
      </c>
      <c r="L561" s="43"/>
      <c r="M561" s="41">
        <v>10000</v>
      </c>
    </row>
    <row r="562" spans="1:14">
      <c r="A562" s="83" t="s">
        <v>283</v>
      </c>
      <c r="B562" s="68"/>
      <c r="C562" s="84"/>
      <c r="D562" s="88" t="s">
        <v>36</v>
      </c>
      <c r="E562" s="70">
        <f>SUM(E556:E561)</f>
        <v>0</v>
      </c>
      <c r="F562" s="69" t="s">
        <v>36</v>
      </c>
      <c r="G562" s="70">
        <f>SUM(G556:G559)</f>
        <v>0</v>
      </c>
      <c r="H562" s="69" t="s">
        <v>36</v>
      </c>
      <c r="I562" s="70">
        <f>I557+I558+I559+I560+I561</f>
        <v>19619.84</v>
      </c>
      <c r="J562" s="114" t="s">
        <v>36</v>
      </c>
      <c r="K562" s="70">
        <f>SUM(K556:K561)</f>
        <v>19619.84</v>
      </c>
      <c r="L562" s="69" t="s">
        <v>36</v>
      </c>
      <c r="M562" s="70">
        <f>SUM(M556:M561)</f>
        <v>40000</v>
      </c>
    </row>
    <row r="563" spans="1:14" ht="16.5">
      <c r="A563" s="94" t="s">
        <v>266</v>
      </c>
      <c r="B563" s="95"/>
      <c r="C563" s="95"/>
      <c r="D563" s="119" t="s">
        <v>36</v>
      </c>
      <c r="E563" s="97">
        <f>E528+E562</f>
        <v>270448.68000000005</v>
      </c>
      <c r="F563" s="120" t="s">
        <v>36</v>
      </c>
      <c r="G563" s="97">
        <f>G528+G562</f>
        <v>115438.59999999999</v>
      </c>
      <c r="H563" s="120" t="s">
        <v>36</v>
      </c>
      <c r="I563" s="97">
        <f>I528+I562</f>
        <v>191488.44</v>
      </c>
      <c r="J563" s="120" t="s">
        <v>36</v>
      </c>
      <c r="K563" s="97">
        <f>K528+K562</f>
        <v>306927.03999999998</v>
      </c>
      <c r="L563" s="120" t="s">
        <v>36</v>
      </c>
      <c r="M563" s="97">
        <f>M528+M562</f>
        <v>334966.48000000004</v>
      </c>
    </row>
    <row r="564" spans="1:14" ht="15.75" thickBot="1">
      <c r="A564" s="98" t="s">
        <v>267</v>
      </c>
      <c r="B564" s="99"/>
      <c r="C564" s="99"/>
      <c r="D564" s="121" t="s">
        <v>36</v>
      </c>
      <c r="E564" s="130">
        <f>E486-E563</f>
        <v>340572.33999999997</v>
      </c>
      <c r="F564" s="131" t="s">
        <v>36</v>
      </c>
      <c r="G564" s="130">
        <f>G486-G563</f>
        <v>164052.93000000005</v>
      </c>
      <c r="H564" s="131" t="s">
        <v>36</v>
      </c>
      <c r="I564" s="130">
        <f>I486-I563</f>
        <v>-120979.97</v>
      </c>
      <c r="J564" s="131" t="s">
        <v>36</v>
      </c>
      <c r="K564" s="130">
        <f>K486-K563</f>
        <v>43072.960000000021</v>
      </c>
      <c r="L564" s="131" t="s">
        <v>36</v>
      </c>
      <c r="M564" s="130">
        <f>M486-M563</f>
        <v>265033.51999999996</v>
      </c>
    </row>
    <row r="565" spans="1:14" ht="15.75" thickTop="1">
      <c r="A565" s="124"/>
      <c r="B565" s="124"/>
      <c r="C565" s="124"/>
      <c r="E565" s="126"/>
      <c r="G565" s="126"/>
      <c r="I565" s="125"/>
      <c r="K565" s="125"/>
      <c r="M565" s="125"/>
    </row>
    <row r="566" spans="1:14">
      <c r="A566" s="124"/>
      <c r="B566" s="124"/>
      <c r="C566" s="124"/>
      <c r="E566" s="126"/>
      <c r="G566" s="125"/>
      <c r="I566" s="125"/>
      <c r="K566" s="125"/>
      <c r="M566" s="125"/>
    </row>
    <row r="567" spans="1:14">
      <c r="A567" s="127"/>
      <c r="B567" s="127"/>
      <c r="C567" s="127"/>
      <c r="D567" s="128"/>
      <c r="E567" s="129"/>
      <c r="F567" s="128"/>
      <c r="G567" s="129"/>
      <c r="H567" s="128"/>
      <c r="I567" s="129"/>
      <c r="J567" s="128"/>
      <c r="K567" s="129"/>
      <c r="L567" s="128"/>
      <c r="M567" s="129"/>
    </row>
    <row r="569" spans="1:14">
      <c r="A569" s="54" t="s">
        <v>51</v>
      </c>
      <c r="B569" s="55"/>
      <c r="C569" s="55"/>
      <c r="D569" s="55"/>
      <c r="E569" s="55"/>
      <c r="F569" s="55"/>
      <c r="G569" s="55"/>
      <c r="H569" s="55"/>
      <c r="I569" s="55"/>
      <c r="J569" s="55"/>
      <c r="K569" s="55"/>
      <c r="L569" s="55"/>
      <c r="M569" s="55"/>
      <c r="N569" s="56"/>
    </row>
    <row r="570" spans="1:14">
      <c r="A570" s="54" t="s">
        <v>52</v>
      </c>
      <c r="B570" s="55"/>
      <c r="C570" s="55"/>
      <c r="D570" s="55"/>
      <c r="E570" s="55"/>
      <c r="F570" s="55"/>
      <c r="G570" s="55"/>
      <c r="H570" s="55"/>
      <c r="I570" s="55"/>
      <c r="J570" s="55"/>
      <c r="K570" s="55"/>
      <c r="L570" s="55"/>
      <c r="M570" s="55"/>
      <c r="N570" s="56"/>
    </row>
    <row r="571" spans="1:14">
      <c r="A571" s="55"/>
      <c r="B571" s="55"/>
      <c r="C571" s="55"/>
      <c r="D571" s="55"/>
      <c r="E571" s="55"/>
      <c r="F571" s="55"/>
      <c r="G571" s="55"/>
      <c r="H571" s="55"/>
      <c r="I571" s="55"/>
      <c r="J571" s="55"/>
      <c r="K571" s="55"/>
      <c r="L571" s="55"/>
      <c r="M571" s="55"/>
      <c r="N571" s="56"/>
    </row>
    <row r="572" spans="1:14">
      <c r="A572" s="57"/>
      <c r="B572" s="57"/>
      <c r="C572" s="57"/>
      <c r="D572" s="57"/>
      <c r="E572" s="57"/>
      <c r="F572" s="57"/>
      <c r="G572" s="57"/>
      <c r="H572" s="57"/>
      <c r="I572" s="57"/>
      <c r="J572" s="57"/>
      <c r="K572" s="57"/>
      <c r="L572" s="57"/>
      <c r="M572" s="57"/>
      <c r="N572" s="56"/>
    </row>
    <row r="573" spans="1:14">
      <c r="A573" s="58" t="s">
        <v>53</v>
      </c>
      <c r="B573" s="58" t="s">
        <v>54</v>
      </c>
      <c r="C573" s="58"/>
      <c r="D573" s="58"/>
      <c r="E573" s="58"/>
      <c r="F573" s="56"/>
      <c r="G573" s="58" t="s">
        <v>55</v>
      </c>
      <c r="H573" s="58"/>
      <c r="I573" s="58"/>
      <c r="J573" s="58"/>
      <c r="K573" s="58" t="s">
        <v>56</v>
      </c>
      <c r="L573" s="58"/>
      <c r="M573" s="58"/>
      <c r="N573" s="56"/>
    </row>
    <row r="574" spans="1:14">
      <c r="A574" s="58" t="s">
        <v>57</v>
      </c>
      <c r="B574" s="58" t="s">
        <v>58</v>
      </c>
      <c r="C574" s="58"/>
      <c r="D574" s="58"/>
      <c r="E574" s="58"/>
      <c r="F574" s="58" t="s">
        <v>279</v>
      </c>
      <c r="G574" s="58"/>
      <c r="H574" s="58"/>
      <c r="I574" s="58"/>
      <c r="J574" s="58"/>
      <c r="K574" s="58"/>
      <c r="L574" s="58"/>
      <c r="M574" s="58"/>
      <c r="N574" s="56"/>
    </row>
    <row r="575" spans="1:14">
      <c r="A575" s="58"/>
      <c r="B575" s="58"/>
      <c r="C575" s="58"/>
      <c r="D575" s="58"/>
      <c r="E575" s="58"/>
      <c r="F575" s="58"/>
      <c r="G575" s="58"/>
      <c r="H575" s="58"/>
      <c r="I575" s="58"/>
      <c r="J575" s="58"/>
      <c r="K575" s="58"/>
      <c r="L575" s="58"/>
      <c r="M575" s="58"/>
      <c r="N575" s="56"/>
    </row>
    <row r="576" spans="1:14">
      <c r="A576" s="58" t="s">
        <v>60</v>
      </c>
      <c r="B576" s="58"/>
      <c r="C576" s="58"/>
      <c r="D576" s="58"/>
      <c r="E576" s="58"/>
      <c r="F576" s="58"/>
      <c r="G576" s="58"/>
      <c r="H576" s="58"/>
      <c r="I576" s="58"/>
      <c r="J576" s="58"/>
      <c r="K576" s="58"/>
      <c r="L576" s="58"/>
      <c r="M576" s="58"/>
      <c r="N576" s="56"/>
    </row>
    <row r="577" spans="1:14">
      <c r="A577" s="58"/>
      <c r="B577" s="58"/>
      <c r="C577" s="58"/>
      <c r="D577" s="58"/>
      <c r="E577" s="58"/>
      <c r="F577" s="58"/>
      <c r="G577" s="58"/>
      <c r="H577" s="58"/>
      <c r="I577" s="58"/>
      <c r="J577" s="58"/>
      <c r="K577" s="58"/>
      <c r="L577" s="58"/>
      <c r="M577" s="58"/>
      <c r="N577" s="56"/>
    </row>
    <row r="578" spans="1:14">
      <c r="A578" s="58"/>
      <c r="B578" s="58"/>
      <c r="C578" s="58"/>
      <c r="D578" s="58"/>
      <c r="E578" s="58"/>
      <c r="F578" s="58"/>
      <c r="G578" s="58"/>
      <c r="H578" s="58"/>
      <c r="I578" s="58"/>
      <c r="J578" s="58"/>
      <c r="K578" s="58"/>
      <c r="L578" s="58"/>
      <c r="M578" s="58"/>
      <c r="N578" s="56"/>
    </row>
    <row r="579" spans="1:14">
      <c r="A579" s="58" t="s">
        <v>61</v>
      </c>
      <c r="B579" s="58"/>
      <c r="C579" s="58"/>
      <c r="D579" s="58"/>
      <c r="E579" s="58"/>
      <c r="F579" s="58"/>
      <c r="G579" s="58"/>
      <c r="H579" s="58"/>
      <c r="I579" s="58"/>
      <c r="J579" s="58"/>
      <c r="K579" s="58"/>
      <c r="L579" s="58"/>
      <c r="M579" s="58"/>
      <c r="N579" s="56"/>
    </row>
    <row r="580" spans="1:14">
      <c r="A580" s="58" t="s">
        <v>62</v>
      </c>
      <c r="B580" s="58"/>
      <c r="C580" s="58"/>
      <c r="D580" s="58"/>
      <c r="E580" s="58"/>
      <c r="F580" s="58"/>
      <c r="G580" s="58"/>
      <c r="H580" s="58"/>
      <c r="I580" s="58"/>
      <c r="J580" s="58"/>
      <c r="K580" s="58"/>
      <c r="L580" s="58"/>
      <c r="M580" s="58"/>
      <c r="N580" s="56"/>
    </row>
    <row r="581" spans="1:14">
      <c r="A581" s="58"/>
      <c r="B581" s="58"/>
      <c r="C581" s="58"/>
      <c r="D581" s="58"/>
      <c r="E581" s="58"/>
      <c r="F581" s="58"/>
      <c r="G581" s="58"/>
      <c r="H581" s="58"/>
      <c r="I581" s="58"/>
      <c r="J581" s="58"/>
      <c r="K581" s="58"/>
      <c r="L581" s="58"/>
      <c r="M581" s="58"/>
      <c r="N581" s="56"/>
    </row>
    <row r="582" spans="1:14">
      <c r="A582" s="56"/>
      <c r="B582" s="56"/>
      <c r="C582" s="56"/>
      <c r="D582" s="56"/>
      <c r="E582" s="56"/>
      <c r="F582" s="56"/>
      <c r="G582" s="56"/>
      <c r="H582" s="56"/>
      <c r="I582" s="56"/>
      <c r="J582" s="56"/>
      <c r="K582" s="56"/>
      <c r="L582" s="56"/>
      <c r="M582" s="56"/>
      <c r="N582" s="56"/>
    </row>
    <row r="583" spans="1:14">
      <c r="A583" s="1" t="s">
        <v>0</v>
      </c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1" t="s">
        <v>1</v>
      </c>
    </row>
    <row r="584" spans="1:14">
      <c r="A584" s="1" t="s">
        <v>293</v>
      </c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1"/>
    </row>
    <row r="585" spans="1:14" ht="12.75" customHeight="1">
      <c r="A585" s="2"/>
      <c r="B585" s="3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</row>
    <row r="586" spans="1:14" ht="15.75">
      <c r="A586" s="4" t="s">
        <v>3</v>
      </c>
      <c r="B586" s="4"/>
      <c r="C586" s="4"/>
      <c r="D586" s="4"/>
      <c r="E586" s="4"/>
      <c r="F586" s="4"/>
      <c r="G586" s="4"/>
      <c r="H586" s="4"/>
      <c r="I586" s="4"/>
      <c r="J586" s="4"/>
      <c r="K586" s="4"/>
      <c r="L586" s="4"/>
      <c r="M586" s="4"/>
    </row>
    <row r="587" spans="1:14" ht="15.75">
      <c r="A587" s="4" t="s">
        <v>4</v>
      </c>
      <c r="B587" s="4"/>
      <c r="C587" s="4"/>
      <c r="D587" s="4"/>
      <c r="E587" s="4"/>
      <c r="F587" s="4"/>
      <c r="G587" s="4"/>
      <c r="H587" s="4"/>
      <c r="I587" s="4"/>
      <c r="J587" s="4"/>
      <c r="K587" s="4"/>
      <c r="L587" s="4"/>
      <c r="M587" s="4"/>
    </row>
    <row r="588" spans="1:14" ht="15.75">
      <c r="A588" s="132" t="s">
        <v>270</v>
      </c>
      <c r="B588" s="132"/>
      <c r="C588" s="132"/>
      <c r="D588" s="132"/>
      <c r="E588" s="132"/>
      <c r="F588" s="132"/>
      <c r="G588" s="132"/>
      <c r="H588" s="132"/>
      <c r="I588" s="132"/>
      <c r="J588" s="132"/>
      <c r="K588" s="132"/>
      <c r="L588" s="132"/>
      <c r="M588" s="132"/>
    </row>
    <row r="589" spans="1:14">
      <c r="A589" s="7"/>
      <c r="B589" s="8" t="s">
        <v>6</v>
      </c>
      <c r="C589" s="8" t="s">
        <v>7</v>
      </c>
      <c r="D589" s="9" t="s">
        <v>8</v>
      </c>
      <c r="E589" s="10"/>
      <c r="F589" s="11" t="s">
        <v>9</v>
      </c>
      <c r="G589" s="12"/>
      <c r="H589" s="12"/>
      <c r="I589" s="12"/>
      <c r="J589" s="12"/>
      <c r="K589" s="13"/>
      <c r="L589" s="14"/>
      <c r="M589" s="15"/>
    </row>
    <row r="590" spans="1:14" ht="16.5">
      <c r="A590" s="16" t="s">
        <v>10</v>
      </c>
      <c r="B590" s="16" t="s">
        <v>11</v>
      </c>
      <c r="C590" s="16" t="s">
        <v>12</v>
      </c>
      <c r="D590" s="17" t="s">
        <v>13</v>
      </c>
      <c r="E590" s="18"/>
      <c r="F590" s="19" t="s">
        <v>14</v>
      </c>
      <c r="G590" s="20"/>
      <c r="H590" s="19" t="s">
        <v>15</v>
      </c>
      <c r="I590" s="20"/>
      <c r="J590" s="21"/>
      <c r="K590" s="22"/>
      <c r="L590" s="23" t="s">
        <v>16</v>
      </c>
      <c r="M590" s="24"/>
    </row>
    <row r="591" spans="1:14">
      <c r="A591" s="25"/>
      <c r="B591" s="16"/>
      <c r="C591" s="16" t="s">
        <v>17</v>
      </c>
      <c r="D591" s="26"/>
      <c r="E591" s="27"/>
      <c r="F591" s="23" t="s">
        <v>13</v>
      </c>
      <c r="G591" s="24"/>
      <c r="H591" s="23" t="s">
        <v>18</v>
      </c>
      <c r="I591" s="24"/>
      <c r="J591" s="28" t="s">
        <v>19</v>
      </c>
      <c r="K591" s="24"/>
      <c r="L591" s="23" t="s">
        <v>20</v>
      </c>
      <c r="M591" s="24"/>
    </row>
    <row r="592" spans="1:14">
      <c r="A592" s="29" t="s">
        <v>21</v>
      </c>
      <c r="B592" s="29" t="s">
        <v>22</v>
      </c>
      <c r="C592" s="29" t="s">
        <v>23</v>
      </c>
      <c r="D592" s="30" t="s">
        <v>24</v>
      </c>
      <c r="E592" s="31"/>
      <c r="F592" s="32" t="s">
        <v>25</v>
      </c>
      <c r="G592" s="33"/>
      <c r="H592" s="32" t="s">
        <v>26</v>
      </c>
      <c r="I592" s="33"/>
      <c r="J592" s="34" t="s">
        <v>27</v>
      </c>
      <c r="K592" s="33"/>
      <c r="L592" s="35" t="s">
        <v>28</v>
      </c>
      <c r="M592" s="36"/>
    </row>
    <row r="593" spans="1:15">
      <c r="A593" s="37" t="s">
        <v>29</v>
      </c>
      <c r="B593" s="38"/>
      <c r="C593" s="39"/>
      <c r="D593" s="40"/>
      <c r="E593" s="41"/>
      <c r="F593" s="40"/>
      <c r="G593" s="41"/>
      <c r="H593" s="40"/>
      <c r="I593" s="41"/>
      <c r="J593" s="42"/>
      <c r="K593" s="41"/>
      <c r="L593" s="43"/>
      <c r="M593" s="41"/>
    </row>
    <row r="594" spans="1:15">
      <c r="A594" s="37" t="s">
        <v>30</v>
      </c>
      <c r="B594" s="38"/>
      <c r="C594" s="38"/>
      <c r="D594" s="40"/>
      <c r="E594" s="41"/>
      <c r="F594" s="40"/>
      <c r="G594" s="41"/>
      <c r="H594" s="43"/>
      <c r="I594" s="41"/>
      <c r="J594" s="42"/>
      <c r="K594" s="41"/>
      <c r="L594" s="43"/>
      <c r="M594" s="41"/>
    </row>
    <row r="595" spans="1:15">
      <c r="A595" s="44" t="s">
        <v>31</v>
      </c>
      <c r="B595" s="38"/>
      <c r="C595" s="38"/>
      <c r="D595" s="43"/>
      <c r="E595" s="41"/>
      <c r="F595" s="43"/>
      <c r="G595" s="41"/>
      <c r="H595" s="43"/>
      <c r="I595" s="41"/>
      <c r="J595" s="42"/>
      <c r="K595" s="41"/>
      <c r="L595" s="43"/>
      <c r="M595" s="41"/>
    </row>
    <row r="596" spans="1:15">
      <c r="A596" s="44" t="s">
        <v>271</v>
      </c>
      <c r="B596" s="38"/>
      <c r="C596" s="38"/>
      <c r="D596" s="43"/>
      <c r="E596" s="41"/>
      <c r="F596" s="43"/>
      <c r="G596" s="41"/>
      <c r="H596" s="43"/>
      <c r="I596" s="41"/>
      <c r="J596" s="42"/>
      <c r="K596" s="41"/>
      <c r="L596" s="43"/>
      <c r="M596" s="41"/>
    </row>
    <row r="597" spans="1:15">
      <c r="A597" s="39" t="s">
        <v>272</v>
      </c>
      <c r="B597" s="38"/>
      <c r="C597" s="38"/>
      <c r="D597" s="43"/>
      <c r="E597" s="41"/>
      <c r="F597" s="43"/>
      <c r="G597" s="41"/>
      <c r="H597" s="43"/>
      <c r="I597" s="41"/>
      <c r="J597" s="42"/>
      <c r="K597" s="41"/>
      <c r="L597" s="43"/>
      <c r="M597" s="41"/>
    </row>
    <row r="598" spans="1:15">
      <c r="A598" s="39" t="s">
        <v>294</v>
      </c>
      <c r="B598" s="38" t="s">
        <v>295</v>
      </c>
      <c r="C598" s="38" t="s">
        <v>35</v>
      </c>
      <c r="D598" s="43" t="s">
        <v>36</v>
      </c>
      <c r="E598" s="41">
        <v>1189689</v>
      </c>
      <c r="F598" s="43" t="s">
        <v>36</v>
      </c>
      <c r="G598" s="41">
        <v>714855</v>
      </c>
      <c r="H598" s="43" t="s">
        <v>36</v>
      </c>
      <c r="I598" s="41">
        <v>0</v>
      </c>
      <c r="J598" s="42" t="s">
        <v>36</v>
      </c>
      <c r="K598" s="41">
        <v>714855</v>
      </c>
      <c r="L598" s="43" t="s">
        <v>36</v>
      </c>
      <c r="M598" s="41">
        <v>700000</v>
      </c>
    </row>
    <row r="599" spans="1:15">
      <c r="A599" s="103" t="s">
        <v>278</v>
      </c>
      <c r="B599" s="104"/>
      <c r="C599" s="104"/>
      <c r="D599" s="105" t="s">
        <v>36</v>
      </c>
      <c r="E599" s="106">
        <f>E598</f>
        <v>1189689</v>
      </c>
      <c r="F599" s="105" t="s">
        <v>36</v>
      </c>
      <c r="G599" s="106">
        <f>G598</f>
        <v>714855</v>
      </c>
      <c r="H599" s="105" t="s">
        <v>36</v>
      </c>
      <c r="I599" s="106">
        <f>I598</f>
        <v>0</v>
      </c>
      <c r="J599" s="107" t="s">
        <v>36</v>
      </c>
      <c r="K599" s="106">
        <f>K598</f>
        <v>714855</v>
      </c>
      <c r="L599" s="105" t="s">
        <v>36</v>
      </c>
      <c r="M599" s="106">
        <f>M598</f>
        <v>700000</v>
      </c>
    </row>
    <row r="600" spans="1:15">
      <c r="A600" s="72" t="s">
        <v>93</v>
      </c>
      <c r="B600" s="73"/>
      <c r="C600" s="74"/>
      <c r="D600" s="75" t="s">
        <v>36</v>
      </c>
      <c r="E600" s="108">
        <f>E598</f>
        <v>1189689</v>
      </c>
      <c r="F600" s="109" t="s">
        <v>36</v>
      </c>
      <c r="G600" s="108">
        <f>G598</f>
        <v>714855</v>
      </c>
      <c r="H600" s="109" t="s">
        <v>36</v>
      </c>
      <c r="I600" s="108">
        <f>I598</f>
        <v>0</v>
      </c>
      <c r="J600" s="110" t="s">
        <v>36</v>
      </c>
      <c r="K600" s="108">
        <f>K598</f>
        <v>714855</v>
      </c>
      <c r="L600" s="109" t="s">
        <v>36</v>
      </c>
      <c r="M600" s="108">
        <f>M598</f>
        <v>700000</v>
      </c>
    </row>
    <row r="601" spans="1:15">
      <c r="A601" s="77" t="s">
        <v>94</v>
      </c>
      <c r="B601" s="38"/>
      <c r="C601" s="38"/>
      <c r="D601" s="43"/>
      <c r="E601" s="41"/>
      <c r="F601" s="43"/>
      <c r="G601" s="41"/>
      <c r="H601" s="43"/>
      <c r="I601" s="41"/>
      <c r="J601" s="42"/>
      <c r="K601" s="41"/>
      <c r="L601" s="43"/>
      <c r="M601" s="41"/>
    </row>
    <row r="602" spans="1:15">
      <c r="A602" s="39" t="s">
        <v>96</v>
      </c>
      <c r="B602" s="61"/>
      <c r="C602" s="38"/>
      <c r="D602" s="43"/>
      <c r="E602" s="41"/>
      <c r="F602" s="43"/>
      <c r="G602" s="41"/>
      <c r="H602" s="43"/>
      <c r="I602" s="41"/>
      <c r="J602" s="42"/>
      <c r="K602" s="41"/>
      <c r="L602" s="42"/>
      <c r="M602" s="41"/>
    </row>
    <row r="603" spans="1:15">
      <c r="A603" s="39" t="s">
        <v>97</v>
      </c>
      <c r="B603" s="38" t="s">
        <v>98</v>
      </c>
      <c r="C603" s="38"/>
      <c r="D603" s="42" t="s">
        <v>36</v>
      </c>
      <c r="E603" s="41">
        <v>89713.53</v>
      </c>
      <c r="F603" s="42" t="s">
        <v>36</v>
      </c>
      <c r="G603" s="41">
        <v>44916</v>
      </c>
      <c r="H603" s="43" t="s">
        <v>36</v>
      </c>
      <c r="I603" s="41">
        <v>44916</v>
      </c>
      <c r="J603" s="42" t="s">
        <v>36</v>
      </c>
      <c r="K603" s="41">
        <v>89832</v>
      </c>
      <c r="L603" s="42" t="s">
        <v>36</v>
      </c>
      <c r="M603" s="41">
        <v>94596</v>
      </c>
      <c r="O603" s="46"/>
    </row>
    <row r="604" spans="1:15">
      <c r="A604" s="39" t="s">
        <v>101</v>
      </c>
      <c r="B604" s="38"/>
      <c r="C604" s="38"/>
      <c r="D604" s="42"/>
      <c r="E604" s="41"/>
      <c r="F604" s="42"/>
      <c r="G604" s="41"/>
      <c r="H604" s="42"/>
      <c r="I604" s="41"/>
      <c r="J604" s="42"/>
      <c r="K604" s="41"/>
      <c r="L604" s="42"/>
      <c r="M604" s="41"/>
    </row>
    <row r="605" spans="1:15">
      <c r="A605" s="39" t="s">
        <v>102</v>
      </c>
      <c r="B605" s="38" t="s">
        <v>103</v>
      </c>
      <c r="C605" s="38"/>
      <c r="D605" s="42"/>
      <c r="E605" s="41">
        <v>24000</v>
      </c>
      <c r="F605" s="42"/>
      <c r="G605" s="41">
        <v>12000</v>
      </c>
      <c r="H605" s="42"/>
      <c r="I605" s="41">
        <v>12000</v>
      </c>
      <c r="J605" s="42"/>
      <c r="K605" s="41">
        <v>24000</v>
      </c>
      <c r="L605" s="42"/>
      <c r="M605" s="41">
        <v>24000</v>
      </c>
      <c r="O605" s="46"/>
    </row>
    <row r="606" spans="1:15">
      <c r="A606" s="39" t="s">
        <v>108</v>
      </c>
      <c r="B606" s="38" t="s">
        <v>109</v>
      </c>
      <c r="C606" s="38"/>
      <c r="D606" s="42"/>
      <c r="E606" s="41">
        <v>5000</v>
      </c>
      <c r="F606" s="42"/>
      <c r="G606" s="41">
        <v>5000</v>
      </c>
      <c r="H606" s="42"/>
      <c r="I606" s="41">
        <v>0</v>
      </c>
      <c r="J606" s="42"/>
      <c r="K606" s="41">
        <v>5000</v>
      </c>
      <c r="L606" s="42"/>
      <c r="M606" s="41">
        <v>6000</v>
      </c>
      <c r="O606" s="46"/>
    </row>
    <row r="607" spans="1:15">
      <c r="A607" s="47" t="s">
        <v>110</v>
      </c>
      <c r="B607" s="48" t="s">
        <v>111</v>
      </c>
      <c r="C607" s="87"/>
      <c r="D607" s="49"/>
      <c r="E607" s="50">
        <v>0</v>
      </c>
      <c r="F607" s="49"/>
      <c r="G607" s="50">
        <v>0</v>
      </c>
      <c r="H607" s="49"/>
      <c r="I607" s="50">
        <v>2000</v>
      </c>
      <c r="J607" s="51"/>
      <c r="K607" s="50">
        <v>2000</v>
      </c>
      <c r="L607" s="49"/>
      <c r="M607" s="50">
        <v>2000</v>
      </c>
    </row>
    <row r="608" spans="1:15">
      <c r="A608" s="54" t="s">
        <v>51</v>
      </c>
      <c r="B608" s="55"/>
      <c r="C608" s="55"/>
      <c r="D608" s="55"/>
      <c r="E608" s="55"/>
      <c r="F608" s="55"/>
      <c r="G608" s="55"/>
      <c r="H608" s="55"/>
      <c r="I608" s="55"/>
      <c r="J608" s="55"/>
      <c r="K608" s="55"/>
      <c r="L608" s="55"/>
      <c r="M608" s="55"/>
    </row>
    <row r="609" spans="1:13">
      <c r="A609" s="54" t="s">
        <v>52</v>
      </c>
      <c r="B609" s="55"/>
      <c r="C609" s="55"/>
      <c r="D609" s="55"/>
      <c r="E609" s="55"/>
      <c r="F609" s="55"/>
      <c r="G609" s="55"/>
      <c r="H609" s="55"/>
      <c r="I609" s="55"/>
      <c r="J609" s="55"/>
      <c r="K609" s="55"/>
      <c r="L609" s="55"/>
      <c r="M609" s="55"/>
    </row>
    <row r="610" spans="1:13">
      <c r="A610" s="55"/>
      <c r="B610" s="55"/>
      <c r="C610" s="55"/>
      <c r="D610" s="55"/>
      <c r="E610" s="55"/>
      <c r="F610" s="55"/>
      <c r="G610" s="55"/>
      <c r="H610" s="55"/>
      <c r="I610" s="55"/>
      <c r="J610" s="55"/>
      <c r="K610" s="55"/>
      <c r="L610" s="55"/>
      <c r="M610" s="55"/>
    </row>
    <row r="611" spans="1:13">
      <c r="A611" s="57"/>
      <c r="B611" s="57"/>
      <c r="C611" s="57"/>
      <c r="D611" s="57"/>
      <c r="E611" s="57"/>
      <c r="F611" s="57"/>
      <c r="G611" s="57"/>
      <c r="H611" s="57"/>
      <c r="I611" s="57"/>
      <c r="J611" s="57"/>
      <c r="K611" s="57"/>
      <c r="L611" s="57"/>
      <c r="M611" s="57"/>
    </row>
    <row r="612" spans="1:13">
      <c r="A612" s="58" t="s">
        <v>53</v>
      </c>
      <c r="B612" s="58" t="s">
        <v>54</v>
      </c>
      <c r="C612" s="58"/>
      <c r="D612" s="58"/>
      <c r="E612" s="58"/>
      <c r="F612" s="56"/>
      <c r="G612" s="58" t="s">
        <v>85</v>
      </c>
      <c r="H612" s="58"/>
      <c r="I612" s="58"/>
      <c r="J612" s="58"/>
      <c r="K612" s="58" t="s">
        <v>288</v>
      </c>
      <c r="L612" s="58"/>
      <c r="M612" s="58"/>
    </row>
    <row r="613" spans="1:13">
      <c r="A613" s="58" t="s">
        <v>57</v>
      </c>
      <c r="B613" s="58" t="s">
        <v>58</v>
      </c>
      <c r="C613" s="58"/>
      <c r="D613" s="58"/>
      <c r="E613" s="58"/>
      <c r="F613" s="58" t="s">
        <v>268</v>
      </c>
      <c r="G613" s="58"/>
      <c r="H613" s="58"/>
      <c r="I613" s="58"/>
      <c r="J613" s="58"/>
      <c r="K613" s="58"/>
      <c r="L613" s="58"/>
      <c r="M613" s="58"/>
    </row>
    <row r="614" spans="1:13" ht="9.75" customHeight="1">
      <c r="A614" s="58"/>
      <c r="B614" s="58"/>
      <c r="C614" s="58"/>
      <c r="D614" s="58"/>
      <c r="E614" s="58"/>
      <c r="F614" s="58"/>
      <c r="G614" s="58"/>
      <c r="H614" s="58"/>
      <c r="I614" s="58"/>
      <c r="J614" s="58"/>
      <c r="K614" s="58"/>
      <c r="L614" s="58"/>
      <c r="M614" s="58"/>
    </row>
    <row r="615" spans="1:13">
      <c r="A615" s="58" t="s">
        <v>60</v>
      </c>
      <c r="B615" s="58"/>
      <c r="C615" s="58"/>
      <c r="D615" s="58"/>
      <c r="E615" s="58"/>
      <c r="F615" s="58"/>
      <c r="G615" s="58"/>
      <c r="H615" s="58"/>
      <c r="I615" s="58"/>
      <c r="J615" s="58"/>
      <c r="K615" s="58"/>
      <c r="L615" s="58"/>
      <c r="M615" s="58"/>
    </row>
    <row r="616" spans="1:13">
      <c r="A616" s="58"/>
      <c r="B616" s="58"/>
      <c r="C616" s="58"/>
      <c r="D616" s="58"/>
      <c r="E616" s="58"/>
      <c r="F616" s="58"/>
      <c r="G616" s="58"/>
      <c r="H616" s="58"/>
      <c r="I616" s="58"/>
      <c r="J616" s="58"/>
      <c r="K616" s="58"/>
      <c r="L616" s="58"/>
      <c r="M616" s="58"/>
    </row>
    <row r="617" spans="1:13">
      <c r="A617" s="58"/>
      <c r="B617" s="58"/>
      <c r="C617" s="58"/>
      <c r="D617" s="58"/>
      <c r="E617" s="58"/>
      <c r="F617" s="58"/>
      <c r="G617" s="58"/>
      <c r="H617" s="58"/>
      <c r="I617" s="58"/>
      <c r="J617" s="58"/>
      <c r="K617" s="58"/>
      <c r="L617" s="58"/>
      <c r="M617" s="58"/>
    </row>
    <row r="618" spans="1:13">
      <c r="A618" s="58" t="s">
        <v>61</v>
      </c>
      <c r="B618" s="58"/>
      <c r="C618" s="58"/>
      <c r="D618" s="58"/>
      <c r="E618" s="58"/>
      <c r="F618" s="58"/>
      <c r="G618" s="58"/>
      <c r="H618" s="58"/>
      <c r="I618" s="58"/>
      <c r="J618" s="58"/>
      <c r="K618" s="58"/>
      <c r="L618" s="58"/>
      <c r="M618" s="58"/>
    </row>
    <row r="619" spans="1:13">
      <c r="A619" s="58" t="s">
        <v>62</v>
      </c>
      <c r="B619" s="58"/>
      <c r="C619" s="58"/>
      <c r="D619" s="58"/>
      <c r="E619" s="58"/>
      <c r="F619" s="58"/>
      <c r="G619" s="58"/>
      <c r="H619" s="58"/>
      <c r="I619" s="58"/>
      <c r="J619" s="58"/>
      <c r="K619" s="58"/>
      <c r="L619" s="58"/>
      <c r="M619" s="58"/>
    </row>
    <row r="620" spans="1:13">
      <c r="A620" s="58"/>
      <c r="B620" s="58"/>
      <c r="C620" s="58"/>
      <c r="D620" s="58"/>
      <c r="E620" s="58"/>
      <c r="F620" s="58"/>
      <c r="G620" s="58"/>
      <c r="H620" s="58"/>
      <c r="I620" s="58"/>
      <c r="J620" s="58"/>
      <c r="K620" s="58"/>
      <c r="L620" s="58"/>
      <c r="M620" s="58"/>
    </row>
    <row r="621" spans="1:13">
      <c r="A621" s="86"/>
      <c r="B621" s="86"/>
      <c r="C621" s="86"/>
      <c r="D621" s="86"/>
      <c r="E621" s="86"/>
      <c r="F621" s="86"/>
      <c r="G621" s="86"/>
      <c r="H621" s="86"/>
      <c r="I621" s="86"/>
      <c r="J621" s="86"/>
      <c r="K621" s="86"/>
      <c r="L621" s="86"/>
      <c r="M621" s="86"/>
    </row>
    <row r="622" spans="1:13">
      <c r="A622" s="1" t="s">
        <v>0</v>
      </c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1" t="s">
        <v>1</v>
      </c>
    </row>
    <row r="623" spans="1:13">
      <c r="A623" s="1" t="s">
        <v>296</v>
      </c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1"/>
    </row>
    <row r="624" spans="1:13" ht="10.5" customHeight="1">
      <c r="A624" s="2"/>
      <c r="B624" s="3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</row>
    <row r="625" spans="1:15" ht="15.75">
      <c r="A625" s="4" t="s">
        <v>3</v>
      </c>
      <c r="B625" s="4"/>
      <c r="C625" s="4"/>
      <c r="D625" s="4"/>
      <c r="E625" s="4"/>
      <c r="F625" s="4"/>
      <c r="G625" s="4"/>
      <c r="H625" s="4"/>
      <c r="I625" s="4"/>
      <c r="J625" s="4"/>
      <c r="K625" s="4"/>
      <c r="L625" s="4"/>
      <c r="M625" s="4"/>
    </row>
    <row r="626" spans="1:15" ht="15.75">
      <c r="A626" s="4" t="s">
        <v>4</v>
      </c>
      <c r="B626" s="4"/>
      <c r="C626" s="4"/>
      <c r="D626" s="4"/>
      <c r="E626" s="4"/>
      <c r="F626" s="4"/>
      <c r="G626" s="4"/>
      <c r="H626" s="4"/>
      <c r="I626" s="4"/>
      <c r="J626" s="4"/>
      <c r="K626" s="4"/>
      <c r="L626" s="4"/>
      <c r="M626" s="4"/>
    </row>
    <row r="627" spans="1:15" ht="15.75">
      <c r="A627" s="132" t="s">
        <v>270</v>
      </c>
      <c r="B627" s="132"/>
      <c r="C627" s="132"/>
      <c r="D627" s="132"/>
      <c r="E627" s="132"/>
      <c r="F627" s="132"/>
      <c r="G627" s="132"/>
      <c r="H627" s="132"/>
      <c r="I627" s="132"/>
      <c r="J627" s="132"/>
      <c r="K627" s="132"/>
      <c r="L627" s="132"/>
      <c r="M627" s="132"/>
    </row>
    <row r="628" spans="1:15">
      <c r="A628" s="7"/>
      <c r="B628" s="8" t="s">
        <v>6</v>
      </c>
      <c r="C628" s="64" t="s">
        <v>7</v>
      </c>
      <c r="D628" s="9" t="s">
        <v>8</v>
      </c>
      <c r="E628" s="10"/>
      <c r="F628" s="11" t="s">
        <v>9</v>
      </c>
      <c r="G628" s="12"/>
      <c r="H628" s="12"/>
      <c r="I628" s="12"/>
      <c r="J628" s="12"/>
      <c r="K628" s="13"/>
      <c r="L628" s="14"/>
      <c r="M628" s="15"/>
    </row>
    <row r="629" spans="1:15" ht="16.5">
      <c r="A629" s="16" t="s">
        <v>10</v>
      </c>
      <c r="B629" s="16" t="s">
        <v>11</v>
      </c>
      <c r="C629" s="65" t="s">
        <v>12</v>
      </c>
      <c r="D629" s="17" t="s">
        <v>13</v>
      </c>
      <c r="E629" s="18"/>
      <c r="F629" s="19" t="s">
        <v>14</v>
      </c>
      <c r="G629" s="20"/>
      <c r="H629" s="19" t="s">
        <v>15</v>
      </c>
      <c r="I629" s="20"/>
      <c r="J629" s="21"/>
      <c r="K629" s="22"/>
      <c r="L629" s="23" t="s">
        <v>16</v>
      </c>
      <c r="M629" s="24"/>
    </row>
    <row r="630" spans="1:15">
      <c r="A630" s="25"/>
      <c r="B630" s="16"/>
      <c r="C630" s="65" t="s">
        <v>17</v>
      </c>
      <c r="D630" s="26"/>
      <c r="E630" s="27"/>
      <c r="F630" s="23" t="s">
        <v>13</v>
      </c>
      <c r="G630" s="24"/>
      <c r="H630" s="23" t="s">
        <v>18</v>
      </c>
      <c r="I630" s="24"/>
      <c r="J630" s="28" t="s">
        <v>19</v>
      </c>
      <c r="K630" s="24"/>
      <c r="L630" s="23" t="s">
        <v>20</v>
      </c>
      <c r="M630" s="24"/>
    </row>
    <row r="631" spans="1:15">
      <c r="A631" s="29" t="s">
        <v>21</v>
      </c>
      <c r="B631" s="29" t="s">
        <v>22</v>
      </c>
      <c r="C631" s="82" t="s">
        <v>23</v>
      </c>
      <c r="D631" s="30" t="s">
        <v>24</v>
      </c>
      <c r="E631" s="31"/>
      <c r="F631" s="32" t="s">
        <v>25</v>
      </c>
      <c r="G631" s="33"/>
      <c r="H631" s="32" t="s">
        <v>26</v>
      </c>
      <c r="I631" s="33"/>
      <c r="J631" s="34" t="s">
        <v>27</v>
      </c>
      <c r="K631" s="33"/>
      <c r="L631" s="35" t="s">
        <v>28</v>
      </c>
      <c r="M631" s="36"/>
    </row>
    <row r="632" spans="1:15">
      <c r="A632" s="39" t="s">
        <v>121</v>
      </c>
      <c r="B632" s="38" t="s">
        <v>122</v>
      </c>
      <c r="C632" s="61"/>
      <c r="D632" s="43"/>
      <c r="E632" s="41">
        <v>5000</v>
      </c>
      <c r="F632" s="43"/>
      <c r="G632" s="41">
        <v>0</v>
      </c>
      <c r="H632" s="43"/>
      <c r="I632" s="41">
        <v>5000</v>
      </c>
      <c r="J632" s="42"/>
      <c r="K632" s="41">
        <v>5000</v>
      </c>
      <c r="L632" s="43"/>
      <c r="M632" s="41">
        <v>5000</v>
      </c>
      <c r="O632" s="46"/>
    </row>
    <row r="633" spans="1:15">
      <c r="A633" s="39" t="s">
        <v>123</v>
      </c>
      <c r="B633" s="38" t="s">
        <v>124</v>
      </c>
      <c r="C633" s="61"/>
      <c r="D633" s="43"/>
      <c r="E633" s="41">
        <v>7486</v>
      </c>
      <c r="F633" s="43"/>
      <c r="G633" s="41">
        <v>7486</v>
      </c>
      <c r="H633" s="43"/>
      <c r="I633" s="41">
        <v>0</v>
      </c>
      <c r="J633" s="42"/>
      <c r="K633" s="41">
        <v>7486</v>
      </c>
      <c r="L633" s="43"/>
      <c r="M633" s="41">
        <v>7883</v>
      </c>
      <c r="O633" s="46">
        <f>K633-G633</f>
        <v>0</v>
      </c>
    </row>
    <row r="634" spans="1:15">
      <c r="A634" s="39" t="s">
        <v>125</v>
      </c>
      <c r="B634" s="38" t="s">
        <v>124</v>
      </c>
      <c r="C634" s="61"/>
      <c r="D634" s="43"/>
      <c r="E634" s="41">
        <v>7486</v>
      </c>
      <c r="F634" s="43"/>
      <c r="G634" s="41">
        <v>0</v>
      </c>
      <c r="H634" s="43"/>
      <c r="I634" s="41">
        <v>7486</v>
      </c>
      <c r="J634" s="42"/>
      <c r="K634" s="41">
        <v>7486</v>
      </c>
      <c r="L634" s="43"/>
      <c r="M634" s="41">
        <v>7883</v>
      </c>
    </row>
    <row r="635" spans="1:15">
      <c r="A635" s="39" t="s">
        <v>126</v>
      </c>
      <c r="B635" s="38" t="s">
        <v>127</v>
      </c>
      <c r="C635" s="61"/>
      <c r="D635" s="43"/>
      <c r="E635" s="41">
        <v>10779.84</v>
      </c>
      <c r="F635" s="43"/>
      <c r="G635" s="41">
        <v>5124.96</v>
      </c>
      <c r="H635" s="43"/>
      <c r="I635" s="41">
        <v>5654.88</v>
      </c>
      <c r="J635" s="42"/>
      <c r="K635" s="41">
        <v>10779.84</v>
      </c>
      <c r="L635" s="42"/>
      <c r="M635" s="41">
        <v>11351.52</v>
      </c>
      <c r="O635" s="46"/>
    </row>
    <row r="636" spans="1:15">
      <c r="A636" s="39" t="s">
        <v>128</v>
      </c>
      <c r="B636" s="38" t="s">
        <v>129</v>
      </c>
      <c r="C636" s="61"/>
      <c r="D636" s="43"/>
      <c r="E636" s="41">
        <v>1796.62</v>
      </c>
      <c r="F636" s="43"/>
      <c r="G636" s="41">
        <v>600</v>
      </c>
      <c r="H636" s="43"/>
      <c r="I636" s="41">
        <v>1196.6400000000001</v>
      </c>
      <c r="J636" s="42"/>
      <c r="K636" s="41">
        <v>1796.64</v>
      </c>
      <c r="L636" s="42"/>
      <c r="M636" s="41">
        <v>1891.92</v>
      </c>
      <c r="O636" s="46"/>
    </row>
    <row r="637" spans="1:15">
      <c r="A637" s="39" t="s">
        <v>130</v>
      </c>
      <c r="B637" s="38" t="s">
        <v>131</v>
      </c>
      <c r="C637" s="38"/>
      <c r="D637" s="42"/>
      <c r="E637" s="41">
        <v>1050</v>
      </c>
      <c r="F637" s="43"/>
      <c r="G637" s="41">
        <v>837.22</v>
      </c>
      <c r="H637" s="42"/>
      <c r="I637" s="41">
        <v>362.78</v>
      </c>
      <c r="J637" s="42"/>
      <c r="K637" s="41">
        <v>1200</v>
      </c>
      <c r="L637" s="42"/>
      <c r="M637" s="41">
        <v>1650</v>
      </c>
      <c r="O637" s="46"/>
    </row>
    <row r="638" spans="1:15">
      <c r="A638" s="39" t="s">
        <v>132</v>
      </c>
      <c r="B638" s="38" t="s">
        <v>133</v>
      </c>
      <c r="C638" s="38"/>
      <c r="D638" s="42"/>
      <c r="E638" s="41">
        <v>842.31</v>
      </c>
      <c r="F638" s="42"/>
      <c r="G638" s="41">
        <v>449.16</v>
      </c>
      <c r="H638" s="42"/>
      <c r="I638" s="41">
        <v>750.84</v>
      </c>
      <c r="J638" s="42"/>
      <c r="K638" s="41">
        <v>1200</v>
      </c>
      <c r="L638" s="42"/>
      <c r="M638" s="41">
        <v>1200</v>
      </c>
      <c r="O638" s="46"/>
    </row>
    <row r="639" spans="1:15">
      <c r="A639" s="39" t="s">
        <v>139</v>
      </c>
      <c r="B639" s="38" t="s">
        <v>137</v>
      </c>
      <c r="C639" s="38"/>
      <c r="D639" s="42"/>
      <c r="E639" s="41">
        <v>15000</v>
      </c>
      <c r="F639" s="42"/>
      <c r="G639" s="41">
        <v>0</v>
      </c>
      <c r="H639" s="42"/>
      <c r="I639" s="41">
        <v>15000</v>
      </c>
      <c r="J639" s="42"/>
      <c r="K639" s="41">
        <v>15000</v>
      </c>
      <c r="L639" s="42"/>
      <c r="M639" s="41">
        <v>15000</v>
      </c>
    </row>
    <row r="640" spans="1:15">
      <c r="A640" s="83" t="s">
        <v>140</v>
      </c>
      <c r="B640" s="84"/>
      <c r="C640" s="84"/>
      <c r="D640" s="85" t="s">
        <v>36</v>
      </c>
      <c r="E640" s="70">
        <f>E603+E605+E606+E607+E632+E633+E634+E635+E636+E637+E638+E639</f>
        <v>168154.3</v>
      </c>
      <c r="F640" s="114" t="s">
        <v>36</v>
      </c>
      <c r="G640" s="70">
        <f>G603+G605+G606+G607+G632+G633+G634+G635+G636+G637+G638+G639</f>
        <v>76413.340000000011</v>
      </c>
      <c r="H640" s="114" t="s">
        <v>36</v>
      </c>
      <c r="I640" s="70">
        <f>I603+I605+I606+I607+I632+I633+I634+I635+I636+I637+I638+I639</f>
        <v>94367.14</v>
      </c>
      <c r="J640" s="114" t="s">
        <v>36</v>
      </c>
      <c r="K640" s="70">
        <f>K603+K604+K605+K606+K607+K632+K633+K634+K635+K636+K637+K638+K639</f>
        <v>170780.48</v>
      </c>
      <c r="L640" s="114" t="s">
        <v>36</v>
      </c>
      <c r="M640" s="70">
        <f>M603+M605+M606+M607+M632+M633+M634+M635+M636+M637+M638+M639</f>
        <v>178455.44</v>
      </c>
    </row>
    <row r="641" spans="1:15">
      <c r="A641" s="118" t="s">
        <v>144</v>
      </c>
      <c r="B641" s="61"/>
      <c r="C641" s="38"/>
      <c r="D641" s="42"/>
      <c r="E641" s="41"/>
      <c r="F641" s="42"/>
      <c r="G641" s="41"/>
      <c r="H641" s="42"/>
      <c r="I641" s="41"/>
      <c r="J641" s="42"/>
      <c r="K641" s="41"/>
      <c r="L641" s="42"/>
      <c r="M641" s="41"/>
    </row>
    <row r="642" spans="1:15">
      <c r="A642" s="39" t="s">
        <v>145</v>
      </c>
      <c r="B642" s="61" t="s">
        <v>146</v>
      </c>
      <c r="C642" s="38"/>
      <c r="D642" s="42" t="s">
        <v>36</v>
      </c>
      <c r="E642" s="41">
        <v>0</v>
      </c>
      <c r="F642" s="42" t="s">
        <v>36</v>
      </c>
      <c r="G642" s="41">
        <v>0</v>
      </c>
      <c r="H642" s="42" t="s">
        <v>36</v>
      </c>
      <c r="I642" s="41">
        <v>30000</v>
      </c>
      <c r="J642" s="42" t="s">
        <v>36</v>
      </c>
      <c r="K642" s="41">
        <v>30000</v>
      </c>
      <c r="L642" s="42" t="s">
        <v>36</v>
      </c>
      <c r="M642" s="41">
        <v>30000</v>
      </c>
    </row>
    <row r="643" spans="1:15">
      <c r="A643" s="39" t="s">
        <v>151</v>
      </c>
      <c r="B643" s="61" t="s">
        <v>152</v>
      </c>
      <c r="C643" s="38"/>
      <c r="D643" s="42"/>
      <c r="E643" s="41">
        <v>0</v>
      </c>
      <c r="F643" s="42"/>
      <c r="G643" s="41">
        <v>0</v>
      </c>
      <c r="H643" s="42"/>
      <c r="I643" s="41">
        <v>10000</v>
      </c>
      <c r="J643" s="42"/>
      <c r="K643" s="41">
        <v>10000</v>
      </c>
      <c r="L643" s="42"/>
      <c r="M643" s="41">
        <v>10000</v>
      </c>
    </row>
    <row r="644" spans="1:15">
      <c r="A644" s="83" t="s">
        <v>283</v>
      </c>
      <c r="B644" s="68"/>
      <c r="C644" s="84"/>
      <c r="D644" s="88" t="s">
        <v>36</v>
      </c>
      <c r="E644" s="70">
        <f>E642+E643</f>
        <v>0</v>
      </c>
      <c r="F644" s="114" t="s">
        <v>36</v>
      </c>
      <c r="G644" s="70">
        <f>G642+G643</f>
        <v>0</v>
      </c>
      <c r="H644" s="114" t="s">
        <v>36</v>
      </c>
      <c r="I644" s="70">
        <f>I642+I643</f>
        <v>40000</v>
      </c>
      <c r="J644" s="114" t="s">
        <v>36</v>
      </c>
      <c r="K644" s="70">
        <f>K642+K643</f>
        <v>40000</v>
      </c>
      <c r="L644" s="114" t="s">
        <v>36</v>
      </c>
      <c r="M644" s="70">
        <f>M642+M643</f>
        <v>40000</v>
      </c>
    </row>
    <row r="645" spans="1:15" ht="16.5">
      <c r="A645" s="94" t="s">
        <v>266</v>
      </c>
      <c r="B645" s="95"/>
      <c r="C645" s="95"/>
      <c r="D645" s="119" t="s">
        <v>36</v>
      </c>
      <c r="E645" s="133">
        <f>E640+E644</f>
        <v>168154.3</v>
      </c>
      <c r="F645" s="134" t="s">
        <v>36</v>
      </c>
      <c r="G645" s="133">
        <f>G640+G644</f>
        <v>76413.340000000011</v>
      </c>
      <c r="H645" s="134" t="s">
        <v>36</v>
      </c>
      <c r="I645" s="133">
        <f>I640+I644</f>
        <v>134367.14000000001</v>
      </c>
      <c r="J645" s="134" t="s">
        <v>36</v>
      </c>
      <c r="K645" s="133">
        <f>K640+K644</f>
        <v>210780.48</v>
      </c>
      <c r="L645" s="134" t="s">
        <v>36</v>
      </c>
      <c r="M645" s="133">
        <f>M640+M644</f>
        <v>218455.44</v>
      </c>
    </row>
    <row r="646" spans="1:15" ht="15.75" thickBot="1">
      <c r="A646" s="135" t="s">
        <v>267</v>
      </c>
      <c r="B646" s="136"/>
      <c r="C646" s="136"/>
      <c r="D646" s="137" t="s">
        <v>36</v>
      </c>
      <c r="E646" s="138">
        <f>E600-E645</f>
        <v>1021534.7</v>
      </c>
      <c r="F646" s="139" t="s">
        <v>36</v>
      </c>
      <c r="G646" s="138">
        <f>G600-G645</f>
        <v>638441.66</v>
      </c>
      <c r="H646" s="139" t="s">
        <v>36</v>
      </c>
      <c r="I646" s="138">
        <f>I600-I645</f>
        <v>-134367.14000000001</v>
      </c>
      <c r="J646" s="139" t="s">
        <v>36</v>
      </c>
      <c r="K646" s="138">
        <f>K600-K645</f>
        <v>504074.52</v>
      </c>
      <c r="L646" s="139" t="s">
        <v>36</v>
      </c>
      <c r="M646" s="138">
        <f>M600-M645</f>
        <v>481544.56</v>
      </c>
      <c r="O646" s="46"/>
    </row>
    <row r="647" spans="1:15" ht="15.75" thickTop="1">
      <c r="A647" s="54" t="s">
        <v>51</v>
      </c>
      <c r="B647" s="55"/>
      <c r="C647" s="55"/>
      <c r="D647" s="55"/>
      <c r="E647" s="55"/>
      <c r="F647" s="55"/>
      <c r="G647" s="55"/>
      <c r="H647" s="55"/>
      <c r="I647" s="55"/>
      <c r="J647" s="55"/>
      <c r="K647" s="55"/>
      <c r="L647" s="55"/>
      <c r="M647" s="55"/>
      <c r="N647" s="56"/>
    </row>
    <row r="648" spans="1:15">
      <c r="A648" s="54" t="s">
        <v>52</v>
      </c>
      <c r="B648" s="55"/>
      <c r="C648" s="55"/>
      <c r="D648" s="55"/>
      <c r="E648" s="55"/>
      <c r="F648" s="55"/>
      <c r="G648" s="55"/>
      <c r="H648" s="55"/>
      <c r="I648" s="55"/>
      <c r="J648" s="55"/>
      <c r="K648" s="55"/>
      <c r="L648" s="55"/>
      <c r="M648" s="55"/>
      <c r="N648" s="56"/>
    </row>
    <row r="649" spans="1:15">
      <c r="A649" s="55"/>
      <c r="B649" s="55"/>
      <c r="C649" s="55"/>
      <c r="D649" s="55"/>
      <c r="E649" s="55"/>
      <c r="F649" s="55"/>
      <c r="G649" s="140"/>
      <c r="H649" s="55"/>
      <c r="I649" s="140"/>
      <c r="J649" s="55"/>
      <c r="K649" s="55"/>
      <c r="L649" s="55"/>
      <c r="M649" s="55"/>
      <c r="N649" s="56"/>
    </row>
    <row r="650" spans="1:15">
      <c r="A650" s="57"/>
      <c r="B650" s="57"/>
      <c r="C650" s="57"/>
      <c r="D650" s="57"/>
      <c r="E650" s="57"/>
      <c r="F650" s="57"/>
      <c r="G650" s="57"/>
      <c r="H650" s="57"/>
      <c r="I650" s="57"/>
      <c r="J650" s="57"/>
      <c r="K650" s="57"/>
      <c r="L650" s="57"/>
      <c r="M650" s="57"/>
      <c r="N650" s="56"/>
    </row>
    <row r="651" spans="1:15">
      <c r="A651" s="58" t="s">
        <v>53</v>
      </c>
      <c r="B651" s="58" t="s">
        <v>54</v>
      </c>
      <c r="C651" s="58"/>
      <c r="D651" s="58"/>
      <c r="E651" s="58"/>
      <c r="F651" s="56"/>
      <c r="G651" s="58" t="s">
        <v>297</v>
      </c>
      <c r="H651" s="58"/>
      <c r="I651" s="58"/>
      <c r="J651" s="58"/>
      <c r="K651" s="58" t="s">
        <v>288</v>
      </c>
      <c r="L651" s="58"/>
      <c r="M651" s="58"/>
      <c r="N651" s="56"/>
    </row>
    <row r="652" spans="1:15">
      <c r="A652" s="58" t="s">
        <v>57</v>
      </c>
      <c r="B652" s="58" t="s">
        <v>58</v>
      </c>
      <c r="C652" s="58"/>
      <c r="D652" s="58"/>
      <c r="E652" s="58"/>
      <c r="F652" s="58" t="s">
        <v>298</v>
      </c>
      <c r="G652" s="58"/>
      <c r="H652" s="58"/>
      <c r="I652" s="58"/>
      <c r="J652" s="58"/>
      <c r="K652" s="58"/>
      <c r="L652" s="58"/>
      <c r="M652" s="58"/>
      <c r="N652" s="56"/>
    </row>
    <row r="653" spans="1:15" ht="11.25" customHeight="1">
      <c r="A653" s="58"/>
      <c r="B653" s="58"/>
      <c r="C653" s="58"/>
      <c r="D653" s="58"/>
      <c r="E653" s="58"/>
      <c r="F653" s="58"/>
      <c r="G653" s="58"/>
      <c r="H653" s="58"/>
      <c r="I653" s="58"/>
      <c r="J653" s="58"/>
      <c r="K653" s="58"/>
      <c r="L653" s="58"/>
      <c r="M653" s="58"/>
      <c r="N653" s="56"/>
    </row>
    <row r="654" spans="1:15">
      <c r="A654" s="58" t="s">
        <v>60</v>
      </c>
      <c r="B654" s="58"/>
      <c r="C654" s="58"/>
      <c r="D654" s="58"/>
      <c r="E654" s="58"/>
      <c r="F654" s="58"/>
      <c r="G654" s="58"/>
      <c r="H654" s="58"/>
      <c r="I654" s="58"/>
      <c r="J654" s="58"/>
      <c r="K654" s="58"/>
      <c r="L654" s="58"/>
      <c r="M654" s="58"/>
      <c r="N654" s="56"/>
    </row>
    <row r="655" spans="1:15">
      <c r="A655" s="58"/>
      <c r="B655" s="58"/>
      <c r="C655" s="58"/>
      <c r="D655" s="58"/>
      <c r="E655" s="58"/>
      <c r="F655" s="58"/>
      <c r="G655" s="58"/>
      <c r="H655" s="58"/>
      <c r="I655" s="58"/>
      <c r="J655" s="58"/>
      <c r="K655" s="58"/>
      <c r="L655" s="58"/>
      <c r="M655" s="58"/>
      <c r="N655" s="56"/>
    </row>
    <row r="656" spans="1:15">
      <c r="A656" s="58"/>
      <c r="B656" s="58"/>
      <c r="C656" s="58"/>
      <c r="D656" s="58"/>
      <c r="E656" s="58"/>
      <c r="F656" s="58"/>
      <c r="G656" s="58"/>
      <c r="H656" s="58"/>
      <c r="I656" s="58"/>
      <c r="J656" s="58"/>
      <c r="K656" s="58"/>
      <c r="L656" s="58"/>
      <c r="M656" s="58"/>
      <c r="N656" s="56"/>
    </row>
    <row r="657" spans="1:14">
      <c r="A657" s="58" t="s">
        <v>61</v>
      </c>
      <c r="B657" s="58"/>
      <c r="C657" s="58"/>
      <c r="D657" s="58"/>
      <c r="E657" s="58"/>
      <c r="F657" s="58"/>
      <c r="G657" s="58"/>
      <c r="H657" s="58"/>
      <c r="I657" s="58"/>
      <c r="J657" s="58"/>
      <c r="K657" s="58"/>
      <c r="L657" s="58"/>
      <c r="M657" s="58"/>
      <c r="N657" s="56"/>
    </row>
    <row r="658" spans="1:14">
      <c r="A658" s="58" t="s">
        <v>62</v>
      </c>
      <c r="B658" s="58"/>
      <c r="C658" s="58"/>
      <c r="D658" s="58"/>
      <c r="E658" s="58"/>
      <c r="F658" s="58"/>
      <c r="G658" s="58"/>
      <c r="H658" s="58"/>
      <c r="I658" s="58"/>
      <c r="J658" s="58"/>
      <c r="K658" s="58"/>
      <c r="L658" s="58"/>
      <c r="M658" s="58"/>
      <c r="N658" s="56"/>
    </row>
    <row r="659" spans="1:14">
      <c r="A659" s="86"/>
      <c r="B659" s="86"/>
      <c r="C659" s="86"/>
      <c r="D659" s="86"/>
      <c r="E659" s="86"/>
      <c r="F659" s="86"/>
      <c r="G659" s="86"/>
      <c r="H659" s="86"/>
      <c r="I659" s="86"/>
      <c r="J659" s="86"/>
      <c r="K659" s="86"/>
      <c r="L659" s="86"/>
      <c r="M659" s="86"/>
    </row>
  </sheetData>
  <mergeCells count="306">
    <mergeCell ref="F630:G630"/>
    <mergeCell ref="H630:I630"/>
    <mergeCell ref="J630:K630"/>
    <mergeCell ref="L630:M630"/>
    <mergeCell ref="D631:E631"/>
    <mergeCell ref="F631:G631"/>
    <mergeCell ref="H631:I631"/>
    <mergeCell ref="J631:K631"/>
    <mergeCell ref="L631:M631"/>
    <mergeCell ref="A625:M625"/>
    <mergeCell ref="A626:M626"/>
    <mergeCell ref="A627:M627"/>
    <mergeCell ref="D628:E628"/>
    <mergeCell ref="F628:K628"/>
    <mergeCell ref="D629:E629"/>
    <mergeCell ref="F629:G629"/>
    <mergeCell ref="H629:I629"/>
    <mergeCell ref="L629:M629"/>
    <mergeCell ref="F591:G591"/>
    <mergeCell ref="H591:I591"/>
    <mergeCell ref="J591:K591"/>
    <mergeCell ref="L591:M591"/>
    <mergeCell ref="D592:E592"/>
    <mergeCell ref="F592:G592"/>
    <mergeCell ref="H592:I592"/>
    <mergeCell ref="J592:K592"/>
    <mergeCell ref="L592:M592"/>
    <mergeCell ref="A586:M586"/>
    <mergeCell ref="A587:M587"/>
    <mergeCell ref="A588:M588"/>
    <mergeCell ref="D589:E589"/>
    <mergeCell ref="F589:K589"/>
    <mergeCell ref="D590:E590"/>
    <mergeCell ref="F590:G590"/>
    <mergeCell ref="H590:I590"/>
    <mergeCell ref="L590:M590"/>
    <mergeCell ref="F554:G554"/>
    <mergeCell ref="H554:I554"/>
    <mergeCell ref="J554:K554"/>
    <mergeCell ref="L554:M554"/>
    <mergeCell ref="D555:E555"/>
    <mergeCell ref="F555:G555"/>
    <mergeCell ref="H555:I555"/>
    <mergeCell ref="J555:K555"/>
    <mergeCell ref="L555:M555"/>
    <mergeCell ref="A548:M548"/>
    <mergeCell ref="A549:M549"/>
    <mergeCell ref="A550:M550"/>
    <mergeCell ref="D552:E552"/>
    <mergeCell ref="F552:K552"/>
    <mergeCell ref="D553:E553"/>
    <mergeCell ref="F553:G553"/>
    <mergeCell ref="H553:I553"/>
    <mergeCell ref="L553:M553"/>
    <mergeCell ref="F516:G516"/>
    <mergeCell ref="H516:I516"/>
    <mergeCell ref="J516:K516"/>
    <mergeCell ref="L516:M516"/>
    <mergeCell ref="D517:E517"/>
    <mergeCell ref="F517:G517"/>
    <mergeCell ref="H517:I517"/>
    <mergeCell ref="J517:K517"/>
    <mergeCell ref="L517:M517"/>
    <mergeCell ref="A510:M510"/>
    <mergeCell ref="A511:M511"/>
    <mergeCell ref="A512:M512"/>
    <mergeCell ref="D514:E514"/>
    <mergeCell ref="F514:K514"/>
    <mergeCell ref="D515:E515"/>
    <mergeCell ref="F515:G515"/>
    <mergeCell ref="H515:I515"/>
    <mergeCell ref="L515:M515"/>
    <mergeCell ref="F477:G477"/>
    <mergeCell ref="H477:I477"/>
    <mergeCell ref="J477:K477"/>
    <mergeCell ref="L477:M477"/>
    <mergeCell ref="D478:E478"/>
    <mergeCell ref="F478:G478"/>
    <mergeCell ref="H478:I478"/>
    <mergeCell ref="J478:K478"/>
    <mergeCell ref="L478:M478"/>
    <mergeCell ref="A471:M471"/>
    <mergeCell ref="A472:M472"/>
    <mergeCell ref="A473:M473"/>
    <mergeCell ref="D475:E475"/>
    <mergeCell ref="F475:K475"/>
    <mergeCell ref="D476:E476"/>
    <mergeCell ref="F476:G476"/>
    <mergeCell ref="H476:I476"/>
    <mergeCell ref="L476:M476"/>
    <mergeCell ref="F439:G439"/>
    <mergeCell ref="H439:I439"/>
    <mergeCell ref="J439:K439"/>
    <mergeCell ref="L439:M439"/>
    <mergeCell ref="D440:E440"/>
    <mergeCell ref="F440:G440"/>
    <mergeCell ref="H440:I440"/>
    <mergeCell ref="J440:K440"/>
    <mergeCell ref="L440:M440"/>
    <mergeCell ref="A433:M433"/>
    <mergeCell ref="A434:M434"/>
    <mergeCell ref="A435:M435"/>
    <mergeCell ref="D437:E437"/>
    <mergeCell ref="F437:K437"/>
    <mergeCell ref="D438:E438"/>
    <mergeCell ref="F438:G438"/>
    <mergeCell ref="H438:I438"/>
    <mergeCell ref="L438:M438"/>
    <mergeCell ref="F400:G400"/>
    <mergeCell ref="H400:I400"/>
    <mergeCell ref="J400:K400"/>
    <mergeCell ref="L400:M400"/>
    <mergeCell ref="D401:E401"/>
    <mergeCell ref="F401:G401"/>
    <mergeCell ref="H401:I401"/>
    <mergeCell ref="J401:K401"/>
    <mergeCell ref="L401:M401"/>
    <mergeCell ref="A394:M394"/>
    <mergeCell ref="A395:M395"/>
    <mergeCell ref="A396:M396"/>
    <mergeCell ref="D398:E398"/>
    <mergeCell ref="F398:K398"/>
    <mergeCell ref="D399:E399"/>
    <mergeCell ref="F399:G399"/>
    <mergeCell ref="H399:I399"/>
    <mergeCell ref="L399:M399"/>
    <mergeCell ref="F360:G360"/>
    <mergeCell ref="H360:I360"/>
    <mergeCell ref="J360:K360"/>
    <mergeCell ref="L360:M360"/>
    <mergeCell ref="D361:E361"/>
    <mergeCell ref="F361:G361"/>
    <mergeCell ref="H361:I361"/>
    <mergeCell ref="J361:K361"/>
    <mergeCell ref="L361:M361"/>
    <mergeCell ref="A355:M355"/>
    <mergeCell ref="A356:M356"/>
    <mergeCell ref="A357:M357"/>
    <mergeCell ref="D358:E358"/>
    <mergeCell ref="F358:K358"/>
    <mergeCell ref="D359:E359"/>
    <mergeCell ref="F359:G359"/>
    <mergeCell ref="H359:I359"/>
    <mergeCell ref="L359:M359"/>
    <mergeCell ref="F321:G321"/>
    <mergeCell ref="H321:I321"/>
    <mergeCell ref="J321:K321"/>
    <mergeCell ref="L321:M321"/>
    <mergeCell ref="D322:E322"/>
    <mergeCell ref="F322:G322"/>
    <mergeCell ref="H322:I322"/>
    <mergeCell ref="J322:K322"/>
    <mergeCell ref="L322:M322"/>
    <mergeCell ref="A316:M316"/>
    <mergeCell ref="A317:M317"/>
    <mergeCell ref="A318:M318"/>
    <mergeCell ref="D319:E319"/>
    <mergeCell ref="F319:K319"/>
    <mergeCell ref="D320:E320"/>
    <mergeCell ref="F320:G320"/>
    <mergeCell ref="H320:I320"/>
    <mergeCell ref="L320:M320"/>
    <mergeCell ref="F282:G282"/>
    <mergeCell ref="H282:I282"/>
    <mergeCell ref="J282:K282"/>
    <mergeCell ref="L282:M282"/>
    <mergeCell ref="D283:E283"/>
    <mergeCell ref="F283:G283"/>
    <mergeCell ref="H283:I283"/>
    <mergeCell ref="J283:K283"/>
    <mergeCell ref="L283:M283"/>
    <mergeCell ref="A277:M277"/>
    <mergeCell ref="A278:M278"/>
    <mergeCell ref="A279:M279"/>
    <mergeCell ref="D280:E280"/>
    <mergeCell ref="F280:K280"/>
    <mergeCell ref="D281:E281"/>
    <mergeCell ref="F281:G281"/>
    <mergeCell ref="H281:I281"/>
    <mergeCell ref="L281:M281"/>
    <mergeCell ref="F244:G244"/>
    <mergeCell ref="H244:I244"/>
    <mergeCell ref="J244:K244"/>
    <mergeCell ref="L244:M244"/>
    <mergeCell ref="D245:E245"/>
    <mergeCell ref="F245:G245"/>
    <mergeCell ref="H245:I245"/>
    <mergeCell ref="J245:K245"/>
    <mergeCell ref="L245:M245"/>
    <mergeCell ref="A239:M239"/>
    <mergeCell ref="A240:M240"/>
    <mergeCell ref="A241:M241"/>
    <mergeCell ref="D242:E242"/>
    <mergeCell ref="F242:K242"/>
    <mergeCell ref="D243:E243"/>
    <mergeCell ref="F243:G243"/>
    <mergeCell ref="H243:I243"/>
    <mergeCell ref="L243:M243"/>
    <mergeCell ref="F203:G203"/>
    <mergeCell ref="H203:I203"/>
    <mergeCell ref="J203:K203"/>
    <mergeCell ref="L203:M203"/>
    <mergeCell ref="D204:E204"/>
    <mergeCell ref="F204:G204"/>
    <mergeCell ref="H204:I204"/>
    <mergeCell ref="J204:K204"/>
    <mergeCell ref="L204:M204"/>
    <mergeCell ref="A198:M198"/>
    <mergeCell ref="A199:M199"/>
    <mergeCell ref="A200:M200"/>
    <mergeCell ref="D201:E201"/>
    <mergeCell ref="F201:K201"/>
    <mergeCell ref="D202:E202"/>
    <mergeCell ref="F202:G202"/>
    <mergeCell ref="H202:I202"/>
    <mergeCell ref="L202:M202"/>
    <mergeCell ref="F164:G164"/>
    <mergeCell ref="H164:I164"/>
    <mergeCell ref="J164:K164"/>
    <mergeCell ref="L164:M164"/>
    <mergeCell ref="D165:E165"/>
    <mergeCell ref="F165:G165"/>
    <mergeCell ref="H165:I165"/>
    <mergeCell ref="J165:K165"/>
    <mergeCell ref="L165:M165"/>
    <mergeCell ref="A159:M159"/>
    <mergeCell ref="A160:M160"/>
    <mergeCell ref="A161:M161"/>
    <mergeCell ref="D162:E162"/>
    <mergeCell ref="F162:K162"/>
    <mergeCell ref="D163:E163"/>
    <mergeCell ref="F163:G163"/>
    <mergeCell ref="H163:I163"/>
    <mergeCell ref="L163:M163"/>
    <mergeCell ref="F126:G126"/>
    <mergeCell ref="H126:I126"/>
    <mergeCell ref="J126:K126"/>
    <mergeCell ref="L126:M126"/>
    <mergeCell ref="D127:E127"/>
    <mergeCell ref="F127:G127"/>
    <mergeCell ref="H127:I127"/>
    <mergeCell ref="J127:K127"/>
    <mergeCell ref="L127:M127"/>
    <mergeCell ref="A121:M121"/>
    <mergeCell ref="A122:M122"/>
    <mergeCell ref="A123:M123"/>
    <mergeCell ref="D124:E124"/>
    <mergeCell ref="F124:K124"/>
    <mergeCell ref="D125:E125"/>
    <mergeCell ref="F125:G125"/>
    <mergeCell ref="H125:I125"/>
    <mergeCell ref="L125:M125"/>
    <mergeCell ref="F86:G86"/>
    <mergeCell ref="H86:I86"/>
    <mergeCell ref="J86:K86"/>
    <mergeCell ref="L86:M86"/>
    <mergeCell ref="D87:E87"/>
    <mergeCell ref="F87:G87"/>
    <mergeCell ref="H87:I87"/>
    <mergeCell ref="J87:K87"/>
    <mergeCell ref="L87:M87"/>
    <mergeCell ref="A81:M81"/>
    <mergeCell ref="A82:M82"/>
    <mergeCell ref="A83:M83"/>
    <mergeCell ref="D84:E84"/>
    <mergeCell ref="F84:K84"/>
    <mergeCell ref="D85:E85"/>
    <mergeCell ref="F85:G85"/>
    <mergeCell ref="H85:I85"/>
    <mergeCell ref="L85:M85"/>
    <mergeCell ref="F49:G49"/>
    <mergeCell ref="H49:I49"/>
    <mergeCell ref="J49:K49"/>
    <mergeCell ref="L49:M49"/>
    <mergeCell ref="D50:E50"/>
    <mergeCell ref="F50:G50"/>
    <mergeCell ref="H50:I50"/>
    <mergeCell ref="J50:K50"/>
    <mergeCell ref="L50:M50"/>
    <mergeCell ref="A43:M43"/>
    <mergeCell ref="A44:M44"/>
    <mergeCell ref="A45:M45"/>
    <mergeCell ref="D47:E47"/>
    <mergeCell ref="F47:K47"/>
    <mergeCell ref="D48:E48"/>
    <mergeCell ref="F48:G48"/>
    <mergeCell ref="H48:I48"/>
    <mergeCell ref="L48:M48"/>
    <mergeCell ref="F10:G10"/>
    <mergeCell ref="H10:I10"/>
    <mergeCell ref="J10:K10"/>
    <mergeCell ref="L10:M10"/>
    <mergeCell ref="D11:E11"/>
    <mergeCell ref="F11:G11"/>
    <mergeCell ref="H11:I11"/>
    <mergeCell ref="J11:K11"/>
    <mergeCell ref="L11:M11"/>
    <mergeCell ref="A4:M4"/>
    <mergeCell ref="A5:M5"/>
    <mergeCell ref="A6:M6"/>
    <mergeCell ref="D8:E8"/>
    <mergeCell ref="F8:K8"/>
    <mergeCell ref="D9:E9"/>
    <mergeCell ref="F9:G9"/>
    <mergeCell ref="H9:I9"/>
    <mergeCell ref="L9:M9"/>
  </mergeCells>
  <pageMargins left="0.2" right="0.2" top="0.5" bottom="0" header="0.3" footer="0.3"/>
  <pageSetup paperSize="5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O1795"/>
  <sheetViews>
    <sheetView topLeftCell="A1012" workbookViewId="0">
      <selection activeCell="H1032" sqref="H1032"/>
    </sheetView>
  </sheetViews>
  <sheetFormatPr defaultRowHeight="15"/>
  <cols>
    <col min="1" max="1" width="42.140625" customWidth="1"/>
    <col min="2" max="2" width="11.5703125" customWidth="1"/>
    <col min="3" max="3" width="2.28515625" customWidth="1"/>
    <col min="4" max="4" width="15.7109375" customWidth="1"/>
    <col min="5" max="5" width="2.28515625" customWidth="1"/>
    <col min="6" max="6" width="15.28515625" customWidth="1"/>
    <col min="7" max="7" width="2.28515625" customWidth="1"/>
    <col min="8" max="8" width="15.28515625" customWidth="1"/>
    <col min="9" max="9" width="2.28515625" customWidth="1"/>
    <col min="10" max="10" width="15.28515625" customWidth="1"/>
    <col min="11" max="11" width="2.28515625" customWidth="1"/>
    <col min="12" max="12" width="15.28515625" customWidth="1"/>
    <col min="14" max="14" width="15.28515625" bestFit="1" customWidth="1"/>
    <col min="15" max="15" width="11.5703125" bestFit="1" customWidth="1"/>
  </cols>
  <sheetData>
    <row r="1" spans="1:14" ht="16.5">
      <c r="A1" s="1" t="s">
        <v>3207</v>
      </c>
      <c r="B1" s="741"/>
      <c r="C1" s="741"/>
      <c r="D1" s="741"/>
      <c r="E1" s="741"/>
      <c r="F1" s="741"/>
      <c r="G1" s="741"/>
      <c r="H1" s="741"/>
      <c r="I1" s="741"/>
      <c r="J1" s="741"/>
      <c r="K1" s="741"/>
      <c r="L1" s="742" t="s">
        <v>3208</v>
      </c>
    </row>
    <row r="2" spans="1:14" ht="16.5">
      <c r="A2" s="1" t="s">
        <v>3209</v>
      </c>
      <c r="B2" s="741"/>
      <c r="C2" s="741"/>
      <c r="D2" s="741"/>
      <c r="E2" s="741"/>
      <c r="F2" s="741"/>
      <c r="G2" s="741"/>
      <c r="H2" s="741"/>
      <c r="I2" s="741"/>
      <c r="J2" s="741"/>
      <c r="K2" s="741"/>
      <c r="L2" s="741"/>
    </row>
    <row r="3" spans="1:14" ht="16.5">
      <c r="A3" s="741"/>
      <c r="B3" s="741"/>
      <c r="C3" s="741"/>
      <c r="D3" s="741"/>
      <c r="E3" s="741"/>
      <c r="F3" s="741"/>
      <c r="G3" s="741"/>
      <c r="H3" s="741"/>
      <c r="I3" s="741"/>
      <c r="J3" s="741"/>
      <c r="K3" s="741"/>
      <c r="L3" s="741"/>
    </row>
    <row r="4" spans="1:14" ht="16.5" customHeight="1">
      <c r="A4" s="743" t="s">
        <v>3210</v>
      </c>
      <c r="B4" s="744"/>
      <c r="C4" s="744"/>
      <c r="D4" s="744"/>
      <c r="E4" s="744"/>
      <c r="F4" s="744"/>
      <c r="G4" s="744"/>
      <c r="H4" s="744"/>
      <c r="I4" s="744"/>
      <c r="J4" s="744"/>
      <c r="K4" s="744"/>
      <c r="L4" s="745"/>
    </row>
    <row r="5" spans="1:14" ht="16.5" customHeight="1">
      <c r="A5" s="746" t="s">
        <v>3211</v>
      </c>
      <c r="B5" s="747"/>
      <c r="C5" s="747"/>
      <c r="D5" s="747"/>
      <c r="E5" s="747"/>
      <c r="F5" s="747"/>
      <c r="G5" s="747"/>
      <c r="H5" s="747"/>
      <c r="I5" s="747"/>
      <c r="J5" s="747"/>
      <c r="K5" s="747"/>
      <c r="L5" s="748"/>
    </row>
    <row r="6" spans="1:14" ht="16.5">
      <c r="A6" s="303"/>
      <c r="B6" s="301"/>
      <c r="C6" s="301"/>
      <c r="D6" s="301"/>
      <c r="E6" s="301"/>
      <c r="F6" s="301"/>
      <c r="G6" s="301"/>
      <c r="H6" s="301"/>
      <c r="I6" s="301"/>
      <c r="J6" s="301"/>
      <c r="K6" s="301"/>
      <c r="L6" s="302"/>
    </row>
    <row r="7" spans="1:14" ht="16.5">
      <c r="A7" s="749" t="s">
        <v>3212</v>
      </c>
      <c r="B7" s="750"/>
      <c r="C7" s="301"/>
      <c r="D7" s="301"/>
      <c r="E7" s="301"/>
      <c r="F7" s="301"/>
      <c r="G7" s="301"/>
      <c r="H7" s="301"/>
      <c r="I7" s="301"/>
      <c r="J7" s="301"/>
      <c r="K7" s="301"/>
      <c r="L7" s="302"/>
    </row>
    <row r="8" spans="1:14" ht="16.5">
      <c r="A8" s="751"/>
      <c r="B8" s="752"/>
      <c r="C8" s="752"/>
      <c r="D8" s="752"/>
      <c r="E8" s="752"/>
      <c r="F8" s="752"/>
      <c r="G8" s="752"/>
      <c r="H8" s="752"/>
      <c r="I8" s="752"/>
      <c r="J8" s="752"/>
      <c r="K8" s="752"/>
      <c r="L8" s="753"/>
    </row>
    <row r="9" spans="1:14" ht="15.75">
      <c r="A9" s="270"/>
      <c r="B9" s="284" t="s">
        <v>3213</v>
      </c>
      <c r="C9" s="267" t="s">
        <v>8</v>
      </c>
      <c r="D9" s="268"/>
      <c r="E9" s="273" t="s">
        <v>3214</v>
      </c>
      <c r="F9" s="271"/>
      <c r="G9" s="271"/>
      <c r="H9" s="271"/>
      <c r="I9" s="271"/>
      <c r="J9" s="272"/>
      <c r="K9" s="267" t="s">
        <v>16</v>
      </c>
      <c r="L9" s="268"/>
    </row>
    <row r="10" spans="1:14" ht="15.75">
      <c r="A10" s="277" t="s">
        <v>3215</v>
      </c>
      <c r="B10" s="277" t="s">
        <v>11</v>
      </c>
      <c r="C10" s="278" t="s">
        <v>312</v>
      </c>
      <c r="D10" s="279"/>
      <c r="E10" s="754" t="s">
        <v>14</v>
      </c>
      <c r="F10" s="755"/>
      <c r="G10" s="754" t="s">
        <v>15</v>
      </c>
      <c r="H10" s="755"/>
      <c r="I10" s="267" t="s">
        <v>19</v>
      </c>
      <c r="J10" s="268"/>
      <c r="K10" s="278" t="s">
        <v>20</v>
      </c>
      <c r="L10" s="279"/>
    </row>
    <row r="11" spans="1:14" ht="15.75">
      <c r="A11" s="393"/>
      <c r="B11" s="393"/>
      <c r="C11" s="756"/>
      <c r="D11" s="757"/>
      <c r="E11" s="758" t="s">
        <v>13</v>
      </c>
      <c r="F11" s="759"/>
      <c r="G11" s="278" t="s">
        <v>3216</v>
      </c>
      <c r="H11" s="279"/>
      <c r="I11" s="756"/>
      <c r="J11" s="757"/>
      <c r="K11" s="392"/>
      <c r="L11" s="757"/>
      <c r="N11" s="46"/>
    </row>
    <row r="12" spans="1:14">
      <c r="A12" s="760">
        <v>1</v>
      </c>
      <c r="B12" s="760">
        <v>2</v>
      </c>
      <c r="C12" s="761">
        <v>3</v>
      </c>
      <c r="D12" s="762"/>
      <c r="E12" s="761">
        <v>4</v>
      </c>
      <c r="F12" s="762"/>
      <c r="G12" s="761">
        <v>5</v>
      </c>
      <c r="H12" s="762"/>
      <c r="I12" s="761">
        <v>6</v>
      </c>
      <c r="J12" s="762"/>
      <c r="K12" s="761">
        <v>7</v>
      </c>
      <c r="L12" s="762"/>
    </row>
    <row r="13" spans="1:14">
      <c r="A13" s="77" t="s">
        <v>3083</v>
      </c>
      <c r="B13" s="39"/>
      <c r="C13" s="52"/>
      <c r="D13" s="41"/>
      <c r="E13" s="40"/>
      <c r="F13" s="41"/>
      <c r="G13" s="40"/>
      <c r="H13" s="41"/>
      <c r="I13" s="52"/>
      <c r="J13" s="41"/>
      <c r="K13" s="40"/>
      <c r="L13" s="41"/>
      <c r="N13" s="46"/>
    </row>
    <row r="14" spans="1:14">
      <c r="A14" s="365" t="s">
        <v>3084</v>
      </c>
      <c r="B14" s="38"/>
      <c r="C14" s="42"/>
      <c r="D14" s="41"/>
      <c r="E14" s="40"/>
      <c r="F14" s="41"/>
      <c r="G14" s="40"/>
      <c r="H14" s="41"/>
      <c r="I14" s="52"/>
      <c r="J14" s="41"/>
      <c r="K14" s="40"/>
      <c r="L14" s="41"/>
      <c r="N14" s="763"/>
    </row>
    <row r="15" spans="1:14">
      <c r="A15" s="365" t="s">
        <v>3085</v>
      </c>
      <c r="B15" s="38"/>
      <c r="C15" s="52"/>
      <c r="D15" s="41"/>
      <c r="E15" s="40"/>
      <c r="F15" s="41"/>
      <c r="G15" s="40"/>
      <c r="H15" s="41"/>
      <c r="I15" s="52"/>
      <c r="J15" s="41"/>
      <c r="K15" s="40"/>
      <c r="L15" s="41"/>
      <c r="N15" s="763"/>
    </row>
    <row r="16" spans="1:14">
      <c r="A16" s="39" t="s">
        <v>3086</v>
      </c>
      <c r="B16" s="38" t="s">
        <v>3087</v>
      </c>
      <c r="C16" s="42" t="s">
        <v>36</v>
      </c>
      <c r="D16" s="41">
        <v>1700366.36</v>
      </c>
      <c r="E16" s="43" t="s">
        <v>36</v>
      </c>
      <c r="F16" s="41">
        <v>1106340</v>
      </c>
      <c r="G16" s="43" t="s">
        <v>36</v>
      </c>
      <c r="H16" s="41">
        <v>2140896</v>
      </c>
      <c r="I16" s="42" t="s">
        <v>36</v>
      </c>
      <c r="J16" s="41">
        <v>3247236</v>
      </c>
      <c r="K16" s="43" t="s">
        <v>36</v>
      </c>
      <c r="L16" s="41">
        <v>3569904</v>
      </c>
      <c r="N16" s="763"/>
    </row>
    <row r="17" spans="1:14">
      <c r="A17" s="39" t="s">
        <v>3088</v>
      </c>
      <c r="B17" s="38" t="s">
        <v>100</v>
      </c>
      <c r="C17" s="42"/>
      <c r="D17" s="41">
        <v>1910490</v>
      </c>
      <c r="E17" s="43"/>
      <c r="F17" s="41">
        <v>863090</v>
      </c>
      <c r="G17" s="43"/>
      <c r="H17" s="41">
        <v>1136910</v>
      </c>
      <c r="I17" s="42"/>
      <c r="J17" s="41">
        <v>2000000</v>
      </c>
      <c r="K17" s="40"/>
      <c r="L17" s="41">
        <v>2000000</v>
      </c>
      <c r="N17" s="763"/>
    </row>
    <row r="18" spans="1:14">
      <c r="A18" s="90" t="s">
        <v>3089</v>
      </c>
      <c r="B18" s="38"/>
      <c r="C18" s="764" t="s">
        <v>36</v>
      </c>
      <c r="D18" s="765">
        <f>SUM(D15:D17)</f>
        <v>3610856.3600000003</v>
      </c>
      <c r="E18" s="766" t="s">
        <v>36</v>
      </c>
      <c r="F18" s="765">
        <f>SUM(F16:F17)</f>
        <v>1969430</v>
      </c>
      <c r="G18" s="766" t="s">
        <v>36</v>
      </c>
      <c r="H18" s="765">
        <f>SUM(H15:H17)</f>
        <v>3277806</v>
      </c>
      <c r="I18" s="764" t="s">
        <v>36</v>
      </c>
      <c r="J18" s="765">
        <f>SUM(J15:J17)</f>
        <v>5247236</v>
      </c>
      <c r="K18" s="766" t="s">
        <v>36</v>
      </c>
      <c r="L18" s="765">
        <f>SUM(L15:L17)</f>
        <v>5569904</v>
      </c>
      <c r="N18" s="763"/>
    </row>
    <row r="19" spans="1:14">
      <c r="A19" s="90" t="s">
        <v>3090</v>
      </c>
      <c r="B19" s="38"/>
      <c r="C19" s="52"/>
      <c r="D19" s="62"/>
      <c r="E19" s="52"/>
      <c r="F19" s="62"/>
      <c r="G19" s="52"/>
      <c r="H19" s="62"/>
      <c r="I19" s="52"/>
      <c r="J19" s="62"/>
      <c r="K19" s="52"/>
      <c r="L19" s="41"/>
      <c r="N19" s="763"/>
    </row>
    <row r="20" spans="1:14">
      <c r="A20" s="39" t="s">
        <v>3091</v>
      </c>
      <c r="B20" s="38" t="s">
        <v>103</v>
      </c>
      <c r="C20" s="42" t="s">
        <v>36</v>
      </c>
      <c r="D20" s="41">
        <v>170272.27</v>
      </c>
      <c r="E20" s="42" t="s">
        <v>36</v>
      </c>
      <c r="F20" s="41">
        <v>114000</v>
      </c>
      <c r="G20" s="42" t="s">
        <v>36</v>
      </c>
      <c r="H20" s="41">
        <v>198000</v>
      </c>
      <c r="I20" s="42" t="s">
        <v>36</v>
      </c>
      <c r="J20" s="41">
        <v>312000</v>
      </c>
      <c r="K20" s="42" t="s">
        <v>36</v>
      </c>
      <c r="L20" s="41">
        <v>336000</v>
      </c>
      <c r="N20" s="45"/>
    </row>
    <row r="21" spans="1:14">
      <c r="A21" s="39" t="s">
        <v>104</v>
      </c>
      <c r="B21" s="38" t="s">
        <v>105</v>
      </c>
      <c r="C21" s="52"/>
      <c r="D21" s="41">
        <v>81000</v>
      </c>
      <c r="E21" s="52"/>
      <c r="F21" s="41">
        <v>33750</v>
      </c>
      <c r="G21" s="52"/>
      <c r="H21" s="41">
        <v>47250</v>
      </c>
      <c r="I21" s="52"/>
      <c r="J21" s="41">
        <v>81000</v>
      </c>
      <c r="K21" s="42"/>
      <c r="L21" s="41">
        <v>148500</v>
      </c>
      <c r="N21" s="45"/>
    </row>
    <row r="22" spans="1:14">
      <c r="A22" s="39" t="s">
        <v>3092</v>
      </c>
      <c r="B22" s="38" t="s">
        <v>107</v>
      </c>
      <c r="C22" s="52"/>
      <c r="D22" s="41">
        <v>0</v>
      </c>
      <c r="E22" s="52"/>
      <c r="F22" s="41">
        <v>16875</v>
      </c>
      <c r="G22" s="52"/>
      <c r="H22" s="41">
        <v>64125</v>
      </c>
      <c r="I22" s="52"/>
      <c r="J22" s="41">
        <v>81000</v>
      </c>
      <c r="K22" s="52"/>
      <c r="L22" s="41">
        <v>148500</v>
      </c>
      <c r="N22" s="45"/>
    </row>
    <row r="23" spans="1:14">
      <c r="A23" s="39" t="s">
        <v>3093</v>
      </c>
      <c r="B23" s="38" t="s">
        <v>109</v>
      </c>
      <c r="C23" s="52"/>
      <c r="D23" s="41">
        <v>41000</v>
      </c>
      <c r="E23" s="52"/>
      <c r="F23" s="41">
        <v>45000</v>
      </c>
      <c r="G23" s="52"/>
      <c r="H23" s="41">
        <v>20000</v>
      </c>
      <c r="I23" s="52"/>
      <c r="J23" s="41">
        <v>65000</v>
      </c>
      <c r="K23" s="52"/>
      <c r="L23" s="41">
        <v>84000</v>
      </c>
      <c r="N23" s="45"/>
    </row>
    <row r="24" spans="1:14">
      <c r="A24" s="39" t="s">
        <v>3094</v>
      </c>
      <c r="B24" s="38" t="s">
        <v>111</v>
      </c>
      <c r="C24" s="52"/>
      <c r="D24" s="41">
        <v>12000</v>
      </c>
      <c r="E24" s="52"/>
      <c r="F24" s="41">
        <v>0</v>
      </c>
      <c r="G24" s="52"/>
      <c r="H24" s="41">
        <v>26000</v>
      </c>
      <c r="I24" s="52"/>
      <c r="J24" s="41">
        <v>26000</v>
      </c>
      <c r="K24" s="52"/>
      <c r="L24" s="41">
        <v>28000</v>
      </c>
      <c r="N24" s="45"/>
    </row>
    <row r="25" spans="1:14">
      <c r="A25" s="39" t="s">
        <v>3095</v>
      </c>
      <c r="B25" s="38" t="s">
        <v>635</v>
      </c>
      <c r="C25" s="52"/>
      <c r="D25" s="41">
        <v>40000</v>
      </c>
      <c r="E25" s="52"/>
      <c r="F25" s="41">
        <v>0</v>
      </c>
      <c r="G25" s="52"/>
      <c r="H25" s="41">
        <v>65000</v>
      </c>
      <c r="I25" s="52"/>
      <c r="J25" s="41">
        <v>65000</v>
      </c>
      <c r="K25" s="52"/>
      <c r="L25" s="41">
        <v>70000</v>
      </c>
      <c r="N25" s="45"/>
    </row>
    <row r="26" spans="1:14">
      <c r="A26" s="39" t="s">
        <v>3099</v>
      </c>
      <c r="B26" s="38" t="s">
        <v>3100</v>
      </c>
      <c r="C26" s="52"/>
      <c r="D26" s="41">
        <v>128732</v>
      </c>
      <c r="E26" s="52"/>
      <c r="F26" s="41">
        <v>151336</v>
      </c>
      <c r="G26" s="52"/>
      <c r="H26" s="41">
        <v>119267</v>
      </c>
      <c r="I26" s="52"/>
      <c r="J26" s="41">
        <v>270603</v>
      </c>
      <c r="K26" s="52"/>
      <c r="L26" s="41">
        <v>297492</v>
      </c>
      <c r="N26" s="45"/>
    </row>
    <row r="27" spans="1:14">
      <c r="A27" s="39" t="s">
        <v>125</v>
      </c>
      <c r="B27" s="38" t="s">
        <v>124</v>
      </c>
      <c r="C27" s="52"/>
      <c r="D27" s="41">
        <v>163070</v>
      </c>
      <c r="E27" s="52"/>
      <c r="F27" s="41">
        <v>0</v>
      </c>
      <c r="G27" s="52"/>
      <c r="H27" s="41">
        <v>270603</v>
      </c>
      <c r="I27" s="52"/>
      <c r="J27" s="41">
        <v>270603</v>
      </c>
      <c r="K27" s="52"/>
      <c r="L27" s="41">
        <v>297492</v>
      </c>
      <c r="N27" s="45"/>
    </row>
    <row r="28" spans="1:14">
      <c r="A28" s="39" t="s">
        <v>3101</v>
      </c>
      <c r="B28" s="38" t="s">
        <v>127</v>
      </c>
      <c r="C28" s="52"/>
      <c r="D28" s="41">
        <v>164028.07999999999</v>
      </c>
      <c r="E28" s="52"/>
      <c r="F28" s="41">
        <v>133472.64000000001</v>
      </c>
      <c r="G28" s="52"/>
      <c r="H28" s="41">
        <v>256195.68</v>
      </c>
      <c r="I28" s="52"/>
      <c r="J28" s="41">
        <v>389668.32</v>
      </c>
      <c r="K28" s="52"/>
      <c r="L28" s="41">
        <v>428388.48</v>
      </c>
      <c r="N28" s="45"/>
    </row>
    <row r="29" spans="1:14">
      <c r="A29" s="47"/>
      <c r="B29" s="48"/>
      <c r="C29" s="81"/>
      <c r="D29" s="50"/>
      <c r="E29" s="81"/>
      <c r="F29" s="50"/>
      <c r="G29" s="81"/>
      <c r="H29" s="50"/>
      <c r="I29" s="81"/>
      <c r="J29" s="50"/>
      <c r="K29" s="81"/>
      <c r="L29" s="50"/>
      <c r="N29" s="45"/>
    </row>
    <row r="30" spans="1:14" ht="16.5">
      <c r="A30" s="741" t="s">
        <v>3217</v>
      </c>
      <c r="B30" s="741"/>
      <c r="C30" s="741"/>
      <c r="D30" s="741"/>
      <c r="E30" s="741"/>
      <c r="F30" s="741"/>
      <c r="G30" s="741"/>
      <c r="H30" s="741"/>
      <c r="I30" s="741"/>
      <c r="J30" s="741"/>
      <c r="K30" s="741"/>
      <c r="L30" s="741"/>
      <c r="N30" s="45"/>
    </row>
    <row r="31" spans="1:14">
      <c r="A31" s="201" t="s">
        <v>653</v>
      </c>
      <c r="B31" s="201"/>
      <c r="C31" s="201" t="s">
        <v>337</v>
      </c>
      <c r="D31" s="201"/>
      <c r="E31" s="201"/>
      <c r="F31" s="201"/>
      <c r="G31" s="201"/>
      <c r="H31" s="201" t="s">
        <v>3218</v>
      </c>
      <c r="I31" s="201"/>
      <c r="J31" s="201"/>
      <c r="K31" s="201"/>
      <c r="L31" s="201"/>
      <c r="N31" s="46"/>
    </row>
    <row r="32" spans="1:14" ht="16.5">
      <c r="A32" s="741"/>
      <c r="B32" s="741"/>
      <c r="C32" s="741"/>
      <c r="D32" s="741"/>
      <c r="E32" s="741"/>
      <c r="F32" s="741"/>
      <c r="G32" s="741"/>
      <c r="H32" s="741"/>
      <c r="I32" s="741"/>
      <c r="J32" s="741"/>
      <c r="K32" s="741"/>
      <c r="L32" s="741"/>
    </row>
    <row r="33" spans="1:12" ht="16.5">
      <c r="A33" s="741"/>
      <c r="B33" s="741"/>
      <c r="C33" s="741"/>
      <c r="D33" s="741"/>
      <c r="E33" s="741"/>
      <c r="F33" s="741"/>
      <c r="G33" s="741"/>
      <c r="H33" s="741" t="s">
        <v>3219</v>
      </c>
      <c r="I33" s="741"/>
      <c r="J33" s="741"/>
      <c r="K33" s="741"/>
      <c r="L33" s="741"/>
    </row>
    <row r="34" spans="1:12">
      <c r="A34" s="201" t="s">
        <v>1388</v>
      </c>
      <c r="B34" s="201"/>
      <c r="C34" s="201"/>
      <c r="D34" s="201" t="s">
        <v>54</v>
      </c>
      <c r="E34" s="201"/>
      <c r="F34" s="201"/>
      <c r="G34" s="201"/>
      <c r="H34" s="201" t="s">
        <v>3220</v>
      </c>
      <c r="I34" s="201"/>
      <c r="J34" s="201"/>
      <c r="K34" s="201"/>
      <c r="L34" s="201"/>
    </row>
    <row r="35" spans="1:12">
      <c r="A35" s="334" t="s">
        <v>1132</v>
      </c>
      <c r="B35" s="334"/>
      <c r="C35" s="334"/>
      <c r="D35" s="334" t="s">
        <v>343</v>
      </c>
      <c r="E35" s="334"/>
      <c r="F35" s="334"/>
      <c r="G35" s="334"/>
      <c r="H35" s="334" t="s">
        <v>3221</v>
      </c>
      <c r="I35" s="334"/>
      <c r="J35" s="334"/>
      <c r="K35" s="334"/>
      <c r="L35" s="334"/>
    </row>
    <row r="36" spans="1:12">
      <c r="A36" s="334"/>
      <c r="B36" s="334"/>
      <c r="C36" s="334"/>
      <c r="D36" s="334"/>
      <c r="E36" s="334"/>
      <c r="F36" s="334"/>
      <c r="G36" s="334"/>
      <c r="H36" s="334"/>
      <c r="I36" s="334"/>
      <c r="J36" s="334"/>
      <c r="K36" s="334"/>
      <c r="L36" s="334"/>
    </row>
    <row r="37" spans="1:12" ht="16.5">
      <c r="A37" s="741"/>
      <c r="B37" s="741"/>
      <c r="C37" s="741"/>
      <c r="D37" s="741"/>
      <c r="E37" s="741"/>
      <c r="F37" s="741"/>
      <c r="G37" s="741"/>
      <c r="H37" s="741"/>
      <c r="I37" s="741"/>
      <c r="J37" s="741"/>
      <c r="K37" s="741"/>
      <c r="L37" s="741"/>
    </row>
    <row r="38" spans="1:12" ht="16.5">
      <c r="A38" s="1" t="s">
        <v>3207</v>
      </c>
      <c r="B38" s="741"/>
      <c r="C38" s="741"/>
      <c r="D38" s="741"/>
      <c r="E38" s="741"/>
      <c r="F38" s="741"/>
      <c r="G38" s="741"/>
      <c r="H38" s="741"/>
      <c r="I38" s="741"/>
      <c r="J38" s="741"/>
      <c r="K38" s="741"/>
      <c r="L38" s="742" t="s">
        <v>3208</v>
      </c>
    </row>
    <row r="39" spans="1:12" ht="16.5">
      <c r="A39" s="1" t="s">
        <v>3222</v>
      </c>
      <c r="B39" s="741"/>
      <c r="C39" s="741"/>
      <c r="D39" s="741"/>
      <c r="E39" s="741"/>
      <c r="F39" s="741"/>
      <c r="G39" s="741"/>
      <c r="H39" s="741"/>
      <c r="I39" s="741"/>
      <c r="J39" s="741"/>
      <c r="K39" s="741"/>
      <c r="L39" s="741"/>
    </row>
    <row r="40" spans="1:12" ht="16.5">
      <c r="A40" s="741"/>
      <c r="B40" s="741"/>
      <c r="C40" s="741"/>
      <c r="D40" s="741"/>
      <c r="E40" s="741"/>
      <c r="F40" s="741"/>
      <c r="G40" s="741"/>
      <c r="H40" s="741"/>
      <c r="I40" s="741"/>
      <c r="J40" s="741"/>
      <c r="K40" s="741"/>
      <c r="L40" s="741"/>
    </row>
    <row r="41" spans="1:12" ht="15.75">
      <c r="A41" s="743" t="s">
        <v>3210</v>
      </c>
      <c r="B41" s="744"/>
      <c r="C41" s="744"/>
      <c r="D41" s="744"/>
      <c r="E41" s="744"/>
      <c r="F41" s="744"/>
      <c r="G41" s="744"/>
      <c r="H41" s="744"/>
      <c r="I41" s="744"/>
      <c r="J41" s="744"/>
      <c r="K41" s="744"/>
      <c r="L41" s="745"/>
    </row>
    <row r="42" spans="1:12" ht="15.75">
      <c r="A42" s="746" t="s">
        <v>3211</v>
      </c>
      <c r="B42" s="747"/>
      <c r="C42" s="747"/>
      <c r="D42" s="747"/>
      <c r="E42" s="747"/>
      <c r="F42" s="747"/>
      <c r="G42" s="747"/>
      <c r="H42" s="747"/>
      <c r="I42" s="747"/>
      <c r="J42" s="747"/>
      <c r="K42" s="747"/>
      <c r="L42" s="748"/>
    </row>
    <row r="43" spans="1:12" ht="16.5">
      <c r="A43" s="303"/>
      <c r="B43" s="301"/>
      <c r="C43" s="301"/>
      <c r="D43" s="301"/>
      <c r="E43" s="301"/>
      <c r="F43" s="301"/>
      <c r="G43" s="301"/>
      <c r="H43" s="301"/>
      <c r="I43" s="301"/>
      <c r="J43" s="301"/>
      <c r="K43" s="301"/>
      <c r="L43" s="302"/>
    </row>
    <row r="44" spans="1:12" ht="16.5">
      <c r="A44" s="767" t="s">
        <v>3223</v>
      </c>
      <c r="B44" s="301"/>
      <c r="C44" s="301"/>
      <c r="D44" s="301"/>
      <c r="E44" s="301"/>
      <c r="F44" s="301"/>
      <c r="G44" s="301"/>
      <c r="H44" s="301"/>
      <c r="I44" s="301"/>
      <c r="J44" s="301"/>
      <c r="K44" s="301"/>
      <c r="L44" s="302"/>
    </row>
    <row r="45" spans="1:12" ht="16.5">
      <c r="A45" s="751"/>
      <c r="B45" s="752"/>
      <c r="C45" s="752"/>
      <c r="D45" s="752"/>
      <c r="E45" s="752"/>
      <c r="F45" s="752"/>
      <c r="G45" s="752"/>
      <c r="H45" s="752"/>
      <c r="I45" s="752"/>
      <c r="J45" s="752"/>
      <c r="K45" s="752"/>
      <c r="L45" s="753"/>
    </row>
    <row r="46" spans="1:12" ht="15.75">
      <c r="A46" s="270"/>
      <c r="B46" s="284" t="s">
        <v>3213</v>
      </c>
      <c r="C46" s="267" t="s">
        <v>8</v>
      </c>
      <c r="D46" s="268"/>
      <c r="E46" s="271" t="s">
        <v>3214</v>
      </c>
      <c r="F46" s="271"/>
      <c r="G46" s="271"/>
      <c r="H46" s="271"/>
      <c r="I46" s="271"/>
      <c r="J46" s="272"/>
      <c r="K46" s="267" t="s">
        <v>16</v>
      </c>
      <c r="L46" s="268"/>
    </row>
    <row r="47" spans="1:12" ht="15.75">
      <c r="A47" s="277" t="s">
        <v>3215</v>
      </c>
      <c r="B47" s="277" t="s">
        <v>11</v>
      </c>
      <c r="C47" s="278" t="s">
        <v>312</v>
      </c>
      <c r="D47" s="279"/>
      <c r="E47" s="768" t="s">
        <v>14</v>
      </c>
      <c r="F47" s="755"/>
      <c r="G47" s="754" t="s">
        <v>15</v>
      </c>
      <c r="H47" s="755"/>
      <c r="I47" s="267" t="s">
        <v>19</v>
      </c>
      <c r="J47" s="268"/>
      <c r="K47" s="278" t="s">
        <v>20</v>
      </c>
      <c r="L47" s="279"/>
    </row>
    <row r="48" spans="1:12" ht="15.75">
      <c r="A48" s="393"/>
      <c r="B48" s="393"/>
      <c r="C48" s="756"/>
      <c r="D48" s="757"/>
      <c r="E48" s="769" t="s">
        <v>13</v>
      </c>
      <c r="F48" s="759"/>
      <c r="G48" s="278" t="s">
        <v>3216</v>
      </c>
      <c r="H48" s="279"/>
      <c r="I48" s="756"/>
      <c r="J48" s="757"/>
      <c r="K48" s="392"/>
      <c r="L48" s="757"/>
    </row>
    <row r="49" spans="1:14">
      <c r="A49" s="760">
        <v>1</v>
      </c>
      <c r="B49" s="760">
        <v>2</v>
      </c>
      <c r="C49" s="761">
        <v>3</v>
      </c>
      <c r="D49" s="762"/>
      <c r="E49" s="761">
        <v>4</v>
      </c>
      <c r="F49" s="762"/>
      <c r="G49" s="761">
        <v>5</v>
      </c>
      <c r="H49" s="762"/>
      <c r="I49" s="761">
        <v>6</v>
      </c>
      <c r="J49" s="762"/>
      <c r="K49" s="761">
        <v>7</v>
      </c>
      <c r="L49" s="762"/>
    </row>
    <row r="50" spans="1:14">
      <c r="A50" s="39" t="s">
        <v>128</v>
      </c>
      <c r="B50" s="38" t="s">
        <v>129</v>
      </c>
      <c r="C50" s="52"/>
      <c r="D50" s="41">
        <v>19102.13</v>
      </c>
      <c r="E50" s="52"/>
      <c r="F50" s="41">
        <v>5600</v>
      </c>
      <c r="G50" s="40"/>
      <c r="H50" s="41">
        <v>59344.72</v>
      </c>
      <c r="I50" s="52"/>
      <c r="J50" s="41">
        <v>64944.72</v>
      </c>
      <c r="K50" s="52"/>
      <c r="L50" s="62">
        <v>71398.080000000002</v>
      </c>
      <c r="N50" s="46"/>
    </row>
    <row r="51" spans="1:14">
      <c r="A51" s="39" t="s">
        <v>3106</v>
      </c>
      <c r="B51" s="38" t="s">
        <v>131</v>
      </c>
      <c r="C51" s="52"/>
      <c r="D51" s="41">
        <v>13937.5</v>
      </c>
      <c r="E51" s="52"/>
      <c r="F51" s="41">
        <v>12893.38</v>
      </c>
      <c r="G51" s="40"/>
      <c r="H51" s="41">
        <v>19206.62</v>
      </c>
      <c r="I51" s="52"/>
      <c r="J51" s="41">
        <v>32100</v>
      </c>
      <c r="K51" s="52"/>
      <c r="L51" s="41">
        <v>40672.54</v>
      </c>
      <c r="N51" s="45"/>
    </row>
    <row r="52" spans="1:14">
      <c r="A52" s="39" t="s">
        <v>3107</v>
      </c>
      <c r="B52" s="38"/>
      <c r="C52" s="52"/>
      <c r="D52" s="41"/>
      <c r="E52" s="52"/>
      <c r="F52" s="41"/>
      <c r="G52" s="40"/>
      <c r="H52" s="41"/>
      <c r="I52" s="52"/>
      <c r="J52" s="41"/>
      <c r="K52" s="52"/>
      <c r="L52" s="41"/>
      <c r="N52" s="45"/>
    </row>
    <row r="53" spans="1:14">
      <c r="A53" s="39" t="s">
        <v>3108</v>
      </c>
      <c r="B53" s="38" t="s">
        <v>133</v>
      </c>
      <c r="C53" s="52"/>
      <c r="D53" s="41">
        <v>7349.78</v>
      </c>
      <c r="E53" s="52"/>
      <c r="F53" s="770">
        <v>5513.54</v>
      </c>
      <c r="G53" s="40"/>
      <c r="H53" s="41">
        <v>26958.82</v>
      </c>
      <c r="I53" s="52"/>
      <c r="J53" s="41">
        <v>32472.36</v>
      </c>
      <c r="K53" s="52"/>
      <c r="L53" s="41">
        <v>35699.040000000001</v>
      </c>
      <c r="N53" s="45"/>
    </row>
    <row r="54" spans="1:14">
      <c r="A54" s="39" t="s">
        <v>3110</v>
      </c>
      <c r="B54" s="38" t="s">
        <v>137</v>
      </c>
      <c r="C54" s="52"/>
      <c r="D54" s="41">
        <v>0</v>
      </c>
      <c r="E54" s="52"/>
      <c r="F54" s="770">
        <v>0</v>
      </c>
      <c r="G54" s="40"/>
      <c r="H54" s="41">
        <v>30000</v>
      </c>
      <c r="I54" s="52"/>
      <c r="J54" s="41">
        <v>30000</v>
      </c>
      <c r="K54" s="52"/>
      <c r="L54" s="41">
        <v>30000</v>
      </c>
      <c r="N54" s="45"/>
    </row>
    <row r="55" spans="1:14">
      <c r="A55" s="39" t="s">
        <v>3111</v>
      </c>
      <c r="B55" s="38" t="s">
        <v>137</v>
      </c>
      <c r="C55" s="52"/>
      <c r="D55" s="50">
        <v>135000</v>
      </c>
      <c r="E55" s="52"/>
      <c r="F55" s="41">
        <v>0</v>
      </c>
      <c r="G55" s="80"/>
      <c r="H55" s="50">
        <v>195000</v>
      </c>
      <c r="I55" s="52"/>
      <c r="J55" s="50">
        <v>195000</v>
      </c>
      <c r="K55" s="52"/>
      <c r="L55" s="41">
        <v>210000</v>
      </c>
      <c r="N55" s="45"/>
    </row>
    <row r="56" spans="1:14">
      <c r="A56" s="771" t="s">
        <v>3112</v>
      </c>
      <c r="B56" s="772"/>
      <c r="C56" s="766" t="s">
        <v>36</v>
      </c>
      <c r="D56" s="765">
        <f>D55+D54+D53+D52+D51+D50+D28+D27+D26+D25+D24+D23+D22+D21+D20</f>
        <v>975491.76</v>
      </c>
      <c r="E56" s="766" t="s">
        <v>36</v>
      </c>
      <c r="F56" s="765">
        <f>F55+F54+F53+F52+F51+F50+F28+F27+F26+F25+F24+F23+F22+F21+F20</f>
        <v>518440.56</v>
      </c>
      <c r="G56" s="766" t="s">
        <v>36</v>
      </c>
      <c r="H56" s="765">
        <f>H55+H54+H53+H52+H51+H50+H28+H27+H26+H25+H24+H23+H22+H21+H20</f>
        <v>1396950.84</v>
      </c>
      <c r="I56" s="764" t="s">
        <v>36</v>
      </c>
      <c r="J56" s="765">
        <f>J55+J54+J53+J52+J51+J50+J28+J27+J26+J25+J24+J23+J22+J21+J20</f>
        <v>1915391.4</v>
      </c>
      <c r="K56" s="766" t="s">
        <v>36</v>
      </c>
      <c r="L56" s="765">
        <f>L55+L54+L53+L52+L51+L50+L28+L27+L26+L25+L24+L23+L22+L21+L20</f>
        <v>2226142.1399999997</v>
      </c>
      <c r="N56" s="45"/>
    </row>
    <row r="57" spans="1:14">
      <c r="A57" s="773" t="s">
        <v>3113</v>
      </c>
      <c r="B57" s="774"/>
      <c r="C57" s="775" t="s">
        <v>36</v>
      </c>
      <c r="D57" s="776">
        <f>SUM(D18+D56)</f>
        <v>4586348.12</v>
      </c>
      <c r="E57" s="775" t="s">
        <v>36</v>
      </c>
      <c r="F57" s="776">
        <f>SUM(F18+F56)</f>
        <v>2487870.56</v>
      </c>
      <c r="G57" s="775" t="s">
        <v>36</v>
      </c>
      <c r="H57" s="776">
        <f>SUM(H18+H56)</f>
        <v>4674756.84</v>
      </c>
      <c r="I57" s="777" t="s">
        <v>36</v>
      </c>
      <c r="J57" s="776">
        <f>SUM(J18+J56)</f>
        <v>7162627.4000000004</v>
      </c>
      <c r="K57" s="775" t="s">
        <v>36</v>
      </c>
      <c r="L57" s="776">
        <f>SUM(L18+L56)</f>
        <v>7796046.1399999997</v>
      </c>
      <c r="N57" s="45"/>
    </row>
    <row r="58" spans="1:14">
      <c r="A58" s="778" t="s">
        <v>3114</v>
      </c>
      <c r="B58" s="779"/>
      <c r="C58" s="780" t="s">
        <v>36</v>
      </c>
      <c r="D58" s="781">
        <f>SUM(D18+D56)</f>
        <v>4586348.12</v>
      </c>
      <c r="E58" s="780" t="s">
        <v>36</v>
      </c>
      <c r="F58" s="781">
        <f>SUM(F18+F56)</f>
        <v>2487870.56</v>
      </c>
      <c r="G58" s="780" t="s">
        <v>36</v>
      </c>
      <c r="H58" s="781">
        <f>SUM(H18+H56)</f>
        <v>4674756.84</v>
      </c>
      <c r="I58" s="782" t="s">
        <v>36</v>
      </c>
      <c r="J58" s="781">
        <f>SUM(J18+J56)</f>
        <v>7162627.4000000004</v>
      </c>
      <c r="K58" s="780" t="s">
        <v>36</v>
      </c>
      <c r="L58" s="781">
        <f>SUM(L18+L56)</f>
        <v>7796046.1399999997</v>
      </c>
      <c r="N58" s="45"/>
    </row>
    <row r="59" spans="1:14">
      <c r="A59" s="39"/>
      <c r="B59" s="78"/>
      <c r="C59" s="52"/>
      <c r="D59" s="41"/>
      <c r="E59" s="40"/>
      <c r="F59" s="41"/>
      <c r="G59" s="40"/>
      <c r="H59" s="41"/>
      <c r="I59" s="52"/>
      <c r="J59" s="41"/>
      <c r="K59" s="40"/>
      <c r="L59" s="41"/>
      <c r="N59" s="45"/>
    </row>
    <row r="60" spans="1:14">
      <c r="A60" s="588" t="s">
        <v>3115</v>
      </c>
      <c r="B60" s="39"/>
      <c r="C60" s="52"/>
      <c r="D60" s="41"/>
      <c r="E60" s="40"/>
      <c r="F60" s="41"/>
      <c r="G60" s="40"/>
      <c r="H60" s="41"/>
      <c r="I60" s="52"/>
      <c r="J60" s="41"/>
      <c r="K60" s="40"/>
      <c r="L60" s="41"/>
    </row>
    <row r="61" spans="1:14">
      <c r="A61" s="39" t="s">
        <v>3116</v>
      </c>
      <c r="B61" s="38" t="s">
        <v>146</v>
      </c>
      <c r="C61" s="42" t="s">
        <v>36</v>
      </c>
      <c r="D61" s="41">
        <v>694153.37</v>
      </c>
      <c r="E61" s="43" t="s">
        <v>36</v>
      </c>
      <c r="F61" s="41">
        <v>75363.520000000004</v>
      </c>
      <c r="G61" s="43" t="s">
        <v>36</v>
      </c>
      <c r="H61" s="41">
        <v>524636.48</v>
      </c>
      <c r="I61" s="42" t="s">
        <v>36</v>
      </c>
      <c r="J61" s="41">
        <v>600000</v>
      </c>
      <c r="K61" s="43" t="s">
        <v>36</v>
      </c>
      <c r="L61" s="41">
        <v>600000</v>
      </c>
      <c r="N61" s="46"/>
    </row>
    <row r="62" spans="1:14">
      <c r="A62" s="39" t="s">
        <v>3117</v>
      </c>
      <c r="B62" s="38" t="s">
        <v>148</v>
      </c>
      <c r="C62" s="52"/>
      <c r="D62" s="41">
        <v>902270</v>
      </c>
      <c r="E62" s="52"/>
      <c r="F62" s="41">
        <v>56400</v>
      </c>
      <c r="G62" s="52"/>
      <c r="H62" s="41">
        <v>443600</v>
      </c>
      <c r="I62" s="52"/>
      <c r="J62" s="41">
        <v>500000</v>
      </c>
      <c r="K62" s="40"/>
      <c r="L62" s="41">
        <v>500000</v>
      </c>
      <c r="N62" s="46"/>
    </row>
    <row r="63" spans="1:14">
      <c r="A63" s="39" t="s">
        <v>3118</v>
      </c>
      <c r="B63" s="38" t="s">
        <v>150</v>
      </c>
      <c r="C63" s="52"/>
      <c r="D63" s="41">
        <v>27106.560000000001</v>
      </c>
      <c r="E63" s="52"/>
      <c r="F63" s="41">
        <v>0</v>
      </c>
      <c r="G63" s="52"/>
      <c r="H63" s="41">
        <v>100000</v>
      </c>
      <c r="I63" s="52"/>
      <c r="J63" s="41">
        <v>100000</v>
      </c>
      <c r="K63" s="52"/>
      <c r="L63" s="41">
        <v>100000</v>
      </c>
      <c r="M63" s="45"/>
      <c r="N63" s="45"/>
    </row>
    <row r="64" spans="1:14">
      <c r="A64" s="39" t="s">
        <v>3119</v>
      </c>
      <c r="B64" s="38" t="s">
        <v>152</v>
      </c>
      <c r="C64" s="52"/>
      <c r="D64" s="41">
        <v>229376.05</v>
      </c>
      <c r="E64" s="52"/>
      <c r="F64" s="41">
        <v>52766.65</v>
      </c>
      <c r="G64" s="52"/>
      <c r="H64" s="41">
        <v>47233.35</v>
      </c>
      <c r="I64" s="52"/>
      <c r="J64" s="41">
        <v>100000</v>
      </c>
      <c r="K64" s="52"/>
      <c r="L64" s="41">
        <v>100000</v>
      </c>
      <c r="M64" s="45"/>
      <c r="N64" s="45"/>
    </row>
    <row r="65" spans="1:14">
      <c r="A65" s="39" t="s">
        <v>3122</v>
      </c>
      <c r="B65" s="38" t="s">
        <v>158</v>
      </c>
      <c r="C65" s="52"/>
      <c r="D65" s="41">
        <v>299999.92</v>
      </c>
      <c r="E65" s="52"/>
      <c r="F65" s="41">
        <v>56300</v>
      </c>
      <c r="G65" s="52"/>
      <c r="H65" s="41">
        <v>293700</v>
      </c>
      <c r="I65" s="52"/>
      <c r="J65" s="41">
        <v>350000</v>
      </c>
      <c r="K65" s="52"/>
      <c r="L65" s="41">
        <v>350000</v>
      </c>
      <c r="M65" s="45"/>
      <c r="N65" s="45"/>
    </row>
    <row r="66" spans="1:14">
      <c r="A66" s="39" t="s">
        <v>3124</v>
      </c>
      <c r="B66" s="38" t="s">
        <v>160</v>
      </c>
      <c r="C66" s="52"/>
      <c r="D66" s="41">
        <v>397173.8</v>
      </c>
      <c r="E66" s="40"/>
      <c r="F66" s="41">
        <v>42000</v>
      </c>
      <c r="G66" s="40"/>
      <c r="H66" s="41">
        <v>58000</v>
      </c>
      <c r="I66" s="52"/>
      <c r="J66" s="41">
        <v>100000</v>
      </c>
      <c r="K66" s="40"/>
      <c r="L66" s="41">
        <v>100000</v>
      </c>
      <c r="M66" s="45"/>
      <c r="N66" s="45"/>
    </row>
    <row r="67" spans="1:14">
      <c r="A67" s="47" t="s">
        <v>3125</v>
      </c>
      <c r="B67" s="48" t="s">
        <v>162</v>
      </c>
      <c r="C67" s="81"/>
      <c r="D67" s="50">
        <v>833227.47</v>
      </c>
      <c r="E67" s="80"/>
      <c r="F67" s="50">
        <v>401710</v>
      </c>
      <c r="G67" s="80"/>
      <c r="H67" s="50">
        <v>798290</v>
      </c>
      <c r="I67" s="81"/>
      <c r="J67" s="50">
        <v>1200000</v>
      </c>
      <c r="K67" s="80"/>
      <c r="L67" s="50">
        <v>1200000</v>
      </c>
      <c r="M67" s="45"/>
      <c r="N67" s="45"/>
    </row>
    <row r="68" spans="1:14" ht="16.5">
      <c r="A68" s="741" t="s">
        <v>3224</v>
      </c>
      <c r="B68" s="741"/>
      <c r="C68" s="741"/>
      <c r="D68" s="741"/>
      <c r="E68" s="741"/>
      <c r="F68" s="741"/>
      <c r="G68" s="741"/>
      <c r="H68" s="741"/>
      <c r="I68" s="741"/>
      <c r="J68" s="741"/>
      <c r="K68" s="741"/>
      <c r="L68" s="741"/>
      <c r="M68" s="45"/>
      <c r="N68" s="45"/>
    </row>
    <row r="69" spans="1:14">
      <c r="A69" s="201" t="s">
        <v>653</v>
      </c>
      <c r="B69" s="201"/>
      <c r="C69" s="201" t="s">
        <v>337</v>
      </c>
      <c r="D69" s="201"/>
      <c r="E69" s="201"/>
      <c r="F69" s="201"/>
      <c r="G69" s="201"/>
      <c r="H69" s="201" t="s">
        <v>3225</v>
      </c>
      <c r="I69" s="201"/>
      <c r="J69" s="201"/>
      <c r="K69" s="201"/>
      <c r="L69" s="201"/>
    </row>
    <row r="70" spans="1:14" ht="16.5">
      <c r="A70" s="741"/>
      <c r="B70" s="741"/>
      <c r="C70" s="741"/>
      <c r="D70" s="741"/>
      <c r="E70" s="741"/>
      <c r="F70" s="741"/>
      <c r="G70" s="741"/>
      <c r="H70" s="741"/>
      <c r="I70" s="741"/>
      <c r="J70" s="741"/>
      <c r="K70" s="741"/>
      <c r="L70" s="741"/>
    </row>
    <row r="71" spans="1:14" ht="16.5">
      <c r="A71" s="741"/>
      <c r="B71" s="741"/>
      <c r="C71" s="741"/>
      <c r="D71" s="741"/>
      <c r="E71" s="741"/>
      <c r="F71" s="741"/>
      <c r="G71" s="741"/>
      <c r="H71" s="741" t="s">
        <v>3219</v>
      </c>
      <c r="I71" s="741"/>
      <c r="J71" s="741"/>
      <c r="K71" s="741"/>
      <c r="L71" s="741"/>
    </row>
    <row r="72" spans="1:14">
      <c r="A72" s="201" t="s">
        <v>1388</v>
      </c>
      <c r="B72" s="201"/>
      <c r="C72" s="201"/>
      <c r="D72" s="201" t="s">
        <v>54</v>
      </c>
      <c r="E72" s="201"/>
      <c r="F72" s="201"/>
      <c r="G72" s="201"/>
      <c r="H72" s="201" t="s">
        <v>3226</v>
      </c>
      <c r="I72" s="201"/>
      <c r="J72" s="201"/>
      <c r="K72" s="201"/>
      <c r="L72" s="201"/>
    </row>
    <row r="73" spans="1:14">
      <c r="A73" s="334" t="s">
        <v>1132</v>
      </c>
      <c r="B73" s="334"/>
      <c r="C73" s="334"/>
      <c r="D73" s="334" t="s">
        <v>343</v>
      </c>
      <c r="E73" s="334"/>
      <c r="F73" s="334"/>
      <c r="G73" s="334"/>
      <c r="H73" s="334" t="s">
        <v>3221</v>
      </c>
      <c r="I73" s="334"/>
      <c r="J73" s="334"/>
      <c r="K73" s="334"/>
      <c r="L73" s="334"/>
    </row>
    <row r="74" spans="1:14">
      <c r="A74" s="334"/>
      <c r="B74" s="334"/>
      <c r="C74" s="334"/>
      <c r="D74" s="334"/>
      <c r="E74" s="334"/>
      <c r="F74" s="334"/>
      <c r="G74" s="334"/>
      <c r="H74" s="334"/>
      <c r="I74" s="334"/>
      <c r="J74" s="334"/>
      <c r="K74" s="334"/>
      <c r="L74" s="334"/>
    </row>
    <row r="75" spans="1:14" ht="16.5">
      <c r="A75" s="1" t="s">
        <v>3207</v>
      </c>
      <c r="B75" s="741"/>
      <c r="C75" s="741"/>
      <c r="D75" s="741"/>
      <c r="E75" s="741"/>
      <c r="F75" s="741"/>
      <c r="G75" s="741"/>
      <c r="H75" s="741"/>
      <c r="I75" s="741"/>
      <c r="J75" s="741"/>
      <c r="K75" s="741"/>
      <c r="L75" s="742" t="s">
        <v>3208</v>
      </c>
    </row>
    <row r="76" spans="1:14" ht="16.5">
      <c r="A76" s="1" t="s">
        <v>3227</v>
      </c>
      <c r="B76" s="741"/>
      <c r="C76" s="741"/>
      <c r="D76" s="741"/>
      <c r="E76" s="741"/>
      <c r="F76" s="741"/>
      <c r="G76" s="741"/>
      <c r="H76" s="741"/>
      <c r="I76" s="741"/>
      <c r="J76" s="741"/>
      <c r="K76" s="741"/>
      <c r="L76" s="741"/>
    </row>
    <row r="77" spans="1:14" ht="16.5">
      <c r="A77" s="741"/>
      <c r="B77" s="741"/>
      <c r="C77" s="741"/>
      <c r="D77" s="741"/>
      <c r="E77" s="741"/>
      <c r="F77" s="741"/>
      <c r="G77" s="741"/>
      <c r="H77" s="741"/>
      <c r="I77" s="741"/>
      <c r="J77" s="741"/>
      <c r="K77" s="741"/>
      <c r="L77" s="741"/>
    </row>
    <row r="78" spans="1:14" ht="15.75">
      <c r="A78" s="743" t="s">
        <v>3210</v>
      </c>
      <c r="B78" s="744"/>
      <c r="C78" s="744"/>
      <c r="D78" s="744"/>
      <c r="E78" s="744"/>
      <c r="F78" s="744"/>
      <c r="G78" s="744"/>
      <c r="H78" s="744"/>
      <c r="I78" s="744"/>
      <c r="J78" s="744"/>
      <c r="K78" s="744"/>
      <c r="L78" s="745"/>
    </row>
    <row r="79" spans="1:14" ht="15.75">
      <c r="A79" s="746" t="s">
        <v>3211</v>
      </c>
      <c r="B79" s="747"/>
      <c r="C79" s="747"/>
      <c r="D79" s="747"/>
      <c r="E79" s="747"/>
      <c r="F79" s="747"/>
      <c r="G79" s="747"/>
      <c r="H79" s="747"/>
      <c r="I79" s="747"/>
      <c r="J79" s="747"/>
      <c r="K79" s="747"/>
      <c r="L79" s="748"/>
    </row>
    <row r="80" spans="1:14" ht="16.5">
      <c r="A80" s="303"/>
      <c r="B80" s="301"/>
      <c r="C80" s="301"/>
      <c r="D80" s="301"/>
      <c r="E80" s="301"/>
      <c r="F80" s="301"/>
      <c r="G80" s="301"/>
      <c r="H80" s="301"/>
      <c r="I80" s="301"/>
      <c r="J80" s="301"/>
      <c r="K80" s="301"/>
      <c r="L80" s="302"/>
    </row>
    <row r="81" spans="1:14" ht="16.5">
      <c r="A81" s="767" t="s">
        <v>3223</v>
      </c>
      <c r="B81" s="301"/>
      <c r="C81" s="301"/>
      <c r="D81" s="301"/>
      <c r="E81" s="301"/>
      <c r="F81" s="301"/>
      <c r="G81" s="301"/>
      <c r="H81" s="301"/>
      <c r="I81" s="301"/>
      <c r="J81" s="301"/>
      <c r="K81" s="301"/>
      <c r="L81" s="302"/>
    </row>
    <row r="82" spans="1:14" ht="16.5">
      <c r="A82" s="751"/>
      <c r="B82" s="752"/>
      <c r="C82" s="752"/>
      <c r="D82" s="752"/>
      <c r="E82" s="752"/>
      <c r="F82" s="752"/>
      <c r="G82" s="752"/>
      <c r="H82" s="752"/>
      <c r="I82" s="752"/>
      <c r="J82" s="752"/>
      <c r="K82" s="752"/>
      <c r="L82" s="753"/>
    </row>
    <row r="83" spans="1:14" ht="15.75">
      <c r="A83" s="270"/>
      <c r="B83" s="284" t="s">
        <v>3213</v>
      </c>
      <c r="C83" s="267" t="s">
        <v>8</v>
      </c>
      <c r="D83" s="268"/>
      <c r="E83" s="273" t="s">
        <v>3214</v>
      </c>
      <c r="F83" s="271"/>
      <c r="G83" s="271"/>
      <c r="H83" s="271"/>
      <c r="I83" s="271"/>
      <c r="J83" s="272"/>
      <c r="K83" s="267" t="s">
        <v>16</v>
      </c>
      <c r="L83" s="268"/>
    </row>
    <row r="84" spans="1:14" ht="15.75">
      <c r="A84" s="277" t="s">
        <v>3215</v>
      </c>
      <c r="B84" s="277" t="s">
        <v>11</v>
      </c>
      <c r="C84" s="278" t="s">
        <v>312</v>
      </c>
      <c r="D84" s="279"/>
      <c r="E84" s="754" t="s">
        <v>14</v>
      </c>
      <c r="F84" s="755"/>
      <c r="G84" s="754" t="s">
        <v>15</v>
      </c>
      <c r="H84" s="755"/>
      <c r="I84" s="267" t="s">
        <v>19</v>
      </c>
      <c r="J84" s="268"/>
      <c r="K84" s="278" t="s">
        <v>20</v>
      </c>
      <c r="L84" s="279"/>
    </row>
    <row r="85" spans="1:14" ht="15.75">
      <c r="A85" s="393"/>
      <c r="B85" s="393"/>
      <c r="C85" s="756"/>
      <c r="D85" s="757"/>
      <c r="E85" s="758" t="s">
        <v>13</v>
      </c>
      <c r="F85" s="759"/>
      <c r="G85" s="278" t="s">
        <v>3216</v>
      </c>
      <c r="H85" s="279"/>
      <c r="I85" s="756"/>
      <c r="J85" s="757"/>
      <c r="K85" s="392"/>
      <c r="L85" s="757"/>
    </row>
    <row r="86" spans="1:14">
      <c r="A86" s="760">
        <v>1</v>
      </c>
      <c r="B86" s="760">
        <v>2</v>
      </c>
      <c r="C86" s="761">
        <v>3</v>
      </c>
      <c r="D86" s="762"/>
      <c r="E86" s="761">
        <v>4</v>
      </c>
      <c r="F86" s="762"/>
      <c r="G86" s="761">
        <v>5</v>
      </c>
      <c r="H86" s="762"/>
      <c r="I86" s="761">
        <v>6</v>
      </c>
      <c r="J86" s="762"/>
      <c r="K86" s="761">
        <v>7</v>
      </c>
      <c r="L86" s="762"/>
    </row>
    <row r="87" spans="1:14">
      <c r="A87" s="39" t="s">
        <v>3126</v>
      </c>
      <c r="B87" s="38" t="s">
        <v>164</v>
      </c>
      <c r="C87" s="52"/>
      <c r="D87" s="41">
        <v>0</v>
      </c>
      <c r="E87" s="40"/>
      <c r="F87" s="41">
        <v>0</v>
      </c>
      <c r="G87" s="40"/>
      <c r="H87" s="41">
        <v>4000</v>
      </c>
      <c r="I87" s="52"/>
      <c r="J87" s="41">
        <v>4000</v>
      </c>
      <c r="K87" s="40"/>
      <c r="L87" s="41">
        <v>4000</v>
      </c>
    </row>
    <row r="88" spans="1:14">
      <c r="A88" s="39" t="s">
        <v>3127</v>
      </c>
      <c r="B88" s="38" t="s">
        <v>166</v>
      </c>
      <c r="C88" s="52"/>
      <c r="D88" s="41">
        <v>79331</v>
      </c>
      <c r="E88" s="40"/>
      <c r="F88" s="41">
        <v>11453</v>
      </c>
      <c r="G88" s="40"/>
      <c r="H88" s="41">
        <v>56547</v>
      </c>
      <c r="I88" s="52"/>
      <c r="J88" s="41">
        <v>68000</v>
      </c>
      <c r="K88" s="40"/>
      <c r="L88" s="41">
        <v>68000</v>
      </c>
      <c r="N88" s="46"/>
    </row>
    <row r="89" spans="1:14">
      <c r="A89" s="39" t="s">
        <v>3128</v>
      </c>
      <c r="B89" s="38" t="s">
        <v>168</v>
      </c>
      <c r="C89" s="52"/>
      <c r="D89" s="41">
        <v>141624</v>
      </c>
      <c r="E89" s="40"/>
      <c r="F89" s="41">
        <v>0</v>
      </c>
      <c r="G89" s="40"/>
      <c r="H89" s="41">
        <v>322000</v>
      </c>
      <c r="I89" s="52"/>
      <c r="J89" s="41">
        <v>322000</v>
      </c>
      <c r="K89" s="40"/>
      <c r="L89" s="41">
        <v>322000</v>
      </c>
      <c r="N89" s="46"/>
    </row>
    <row r="90" spans="1:14">
      <c r="A90" s="39" t="s">
        <v>3129</v>
      </c>
      <c r="B90" s="38" t="s">
        <v>170</v>
      </c>
      <c r="C90" s="52"/>
      <c r="D90" s="41">
        <v>16944</v>
      </c>
      <c r="E90" s="40"/>
      <c r="F90" s="41">
        <v>0</v>
      </c>
      <c r="G90" s="40"/>
      <c r="H90" s="41">
        <v>50000</v>
      </c>
      <c r="I90" s="52"/>
      <c r="J90" s="41">
        <v>50000</v>
      </c>
      <c r="K90" s="40"/>
      <c r="L90" s="41">
        <v>50000</v>
      </c>
      <c r="N90" s="46"/>
    </row>
    <row r="91" spans="1:14">
      <c r="A91" s="39" t="s">
        <v>3130</v>
      </c>
      <c r="B91" s="38" t="s">
        <v>3131</v>
      </c>
      <c r="C91" s="52"/>
      <c r="D91" s="41">
        <v>0</v>
      </c>
      <c r="E91" s="40"/>
      <c r="F91" s="41">
        <v>0</v>
      </c>
      <c r="G91" s="40"/>
      <c r="H91" s="41">
        <v>100000</v>
      </c>
      <c r="I91" s="52"/>
      <c r="J91" s="41">
        <v>100000</v>
      </c>
      <c r="K91" s="40"/>
      <c r="L91" s="41">
        <v>50000</v>
      </c>
    </row>
    <row r="92" spans="1:14">
      <c r="A92" s="39" t="s">
        <v>3132</v>
      </c>
      <c r="B92" s="38" t="s">
        <v>178</v>
      </c>
      <c r="C92" s="52"/>
      <c r="D92" s="41">
        <v>8479.66</v>
      </c>
      <c r="E92" s="40"/>
      <c r="F92" s="41">
        <v>0</v>
      </c>
      <c r="G92" s="52"/>
      <c r="H92" s="41">
        <v>50000</v>
      </c>
      <c r="I92" s="52"/>
      <c r="J92" s="41">
        <v>50000</v>
      </c>
      <c r="K92" s="40"/>
      <c r="L92" s="41">
        <v>50000</v>
      </c>
      <c r="N92" s="46"/>
    </row>
    <row r="93" spans="1:14">
      <c r="A93" s="39" t="s">
        <v>3133</v>
      </c>
      <c r="B93" s="38" t="s">
        <v>180</v>
      </c>
      <c r="C93" s="52"/>
      <c r="D93" s="41">
        <v>45232</v>
      </c>
      <c r="E93" s="40"/>
      <c r="F93" s="41">
        <v>15117</v>
      </c>
      <c r="G93" s="40"/>
      <c r="H93" s="41">
        <v>34883</v>
      </c>
      <c r="I93" s="52"/>
      <c r="J93" s="41">
        <v>50000</v>
      </c>
      <c r="K93" s="40"/>
      <c r="L93" s="41">
        <v>50000</v>
      </c>
      <c r="N93" s="46"/>
    </row>
    <row r="94" spans="1:14">
      <c r="A94" s="39" t="s">
        <v>3134</v>
      </c>
      <c r="B94" s="38" t="s">
        <v>186</v>
      </c>
      <c r="C94" s="52"/>
      <c r="D94" s="41">
        <v>0</v>
      </c>
      <c r="E94" s="40"/>
      <c r="F94" s="41">
        <v>0</v>
      </c>
      <c r="G94" s="40"/>
      <c r="H94" s="41">
        <v>150000</v>
      </c>
      <c r="I94" s="52"/>
      <c r="J94" s="41">
        <v>150000</v>
      </c>
      <c r="K94" s="40"/>
      <c r="L94" s="41">
        <v>150000</v>
      </c>
    </row>
    <row r="95" spans="1:14">
      <c r="A95" s="39" t="s">
        <v>3135</v>
      </c>
      <c r="B95" s="38" t="s">
        <v>182</v>
      </c>
      <c r="C95" s="52"/>
      <c r="D95" s="41">
        <v>555933</v>
      </c>
      <c r="E95" s="40"/>
      <c r="F95" s="41">
        <v>53850</v>
      </c>
      <c r="G95" s="40"/>
      <c r="H95" s="41">
        <v>146150</v>
      </c>
      <c r="I95" s="52"/>
      <c r="J95" s="41">
        <v>200000</v>
      </c>
      <c r="K95" s="40"/>
      <c r="L95" s="41">
        <v>200000</v>
      </c>
      <c r="N95" s="45"/>
    </row>
    <row r="96" spans="1:14">
      <c r="A96" s="39" t="s">
        <v>3136</v>
      </c>
      <c r="B96" s="38" t="s">
        <v>184</v>
      </c>
      <c r="C96" s="52"/>
      <c r="D96" s="41">
        <v>38000</v>
      </c>
      <c r="E96" s="52"/>
      <c r="F96" s="41">
        <v>0</v>
      </c>
      <c r="G96" s="40"/>
      <c r="H96" s="41">
        <v>100000</v>
      </c>
      <c r="I96" s="52"/>
      <c r="J96" s="41">
        <v>100000</v>
      </c>
      <c r="K96" s="40"/>
      <c r="L96" s="41">
        <v>100000</v>
      </c>
      <c r="N96" s="45"/>
    </row>
    <row r="97" spans="1:14">
      <c r="A97" s="39" t="s">
        <v>3137</v>
      </c>
      <c r="B97" s="38" t="s">
        <v>174</v>
      </c>
      <c r="C97" s="52"/>
      <c r="D97" s="41">
        <v>173500</v>
      </c>
      <c r="E97" s="52"/>
      <c r="F97" s="41">
        <v>0</v>
      </c>
      <c r="G97" s="40"/>
      <c r="H97" s="41">
        <f>SUM(J97-F97)</f>
        <v>50000</v>
      </c>
      <c r="I97" s="52"/>
      <c r="J97" s="41">
        <v>50000</v>
      </c>
      <c r="K97" s="40"/>
      <c r="L97" s="41">
        <v>50000</v>
      </c>
      <c r="N97" s="45"/>
    </row>
    <row r="98" spans="1:14">
      <c r="A98" s="39" t="s">
        <v>3138</v>
      </c>
      <c r="B98" s="38" t="s">
        <v>3139</v>
      </c>
      <c r="C98" s="52"/>
      <c r="D98" s="41">
        <v>96100</v>
      </c>
      <c r="E98" s="52"/>
      <c r="F98" s="41">
        <v>0</v>
      </c>
      <c r="G98" s="52"/>
      <c r="H98" s="41">
        <v>500000</v>
      </c>
      <c r="I98" s="52"/>
      <c r="J98" s="41">
        <v>500000</v>
      </c>
      <c r="K98" s="52"/>
      <c r="L98" s="41">
        <v>500000</v>
      </c>
      <c r="N98" s="45"/>
    </row>
    <row r="99" spans="1:14">
      <c r="A99" s="39" t="s">
        <v>3140</v>
      </c>
      <c r="B99" s="38" t="s">
        <v>190</v>
      </c>
      <c r="C99" s="52"/>
      <c r="D99" s="41">
        <v>160000</v>
      </c>
      <c r="E99" s="52"/>
      <c r="F99" s="41">
        <v>26730</v>
      </c>
      <c r="G99" s="52"/>
      <c r="H99" s="41">
        <v>133270</v>
      </c>
      <c r="I99" s="52"/>
      <c r="J99" s="41">
        <v>160000</v>
      </c>
      <c r="K99" s="52"/>
      <c r="L99" s="41">
        <v>160000</v>
      </c>
      <c r="N99" s="45"/>
    </row>
    <row r="100" spans="1:14">
      <c r="A100" s="39" t="s">
        <v>3141</v>
      </c>
      <c r="B100" s="38" t="s">
        <v>194</v>
      </c>
      <c r="C100" s="52"/>
      <c r="D100" s="41">
        <v>1728599.28</v>
      </c>
      <c r="E100" s="52"/>
      <c r="F100" s="41">
        <v>1407098.64</v>
      </c>
      <c r="G100" s="52"/>
      <c r="H100" s="41">
        <v>1592901.36</v>
      </c>
      <c r="I100" s="52"/>
      <c r="J100" s="41">
        <v>3000000</v>
      </c>
      <c r="K100" s="52"/>
      <c r="L100" s="41">
        <v>3000000</v>
      </c>
      <c r="N100" s="45"/>
    </row>
    <row r="101" spans="1:14">
      <c r="A101" s="39" t="s">
        <v>3228</v>
      </c>
      <c r="B101" s="38" t="s">
        <v>3143</v>
      </c>
      <c r="C101" s="52"/>
      <c r="D101" s="41">
        <v>297700</v>
      </c>
      <c r="E101" s="52"/>
      <c r="F101" s="41">
        <v>25000</v>
      </c>
      <c r="G101" s="52"/>
      <c r="H101" s="41">
        <v>65000</v>
      </c>
      <c r="I101" s="52"/>
      <c r="J101" s="41">
        <v>90000</v>
      </c>
      <c r="K101" s="52"/>
      <c r="L101" s="41">
        <v>157000</v>
      </c>
      <c r="N101" s="45"/>
    </row>
    <row r="102" spans="1:14">
      <c r="A102" s="39" t="s">
        <v>3229</v>
      </c>
      <c r="B102" s="38"/>
      <c r="C102" s="52"/>
      <c r="D102" s="41"/>
      <c r="E102" s="52"/>
      <c r="F102" s="41"/>
      <c r="G102" s="52"/>
      <c r="H102" s="41"/>
      <c r="I102" s="52"/>
      <c r="J102" s="41"/>
      <c r="K102" s="52"/>
      <c r="L102" s="41"/>
      <c r="N102" s="45"/>
    </row>
    <row r="103" spans="1:14">
      <c r="A103" s="39" t="s">
        <v>3230</v>
      </c>
      <c r="B103" s="61"/>
      <c r="C103" s="63"/>
      <c r="D103" s="41"/>
      <c r="E103" s="40"/>
      <c r="F103" s="41"/>
      <c r="G103" s="40"/>
      <c r="H103" s="41"/>
      <c r="I103" s="63"/>
      <c r="J103" s="41"/>
      <c r="K103" s="40"/>
      <c r="L103" s="41"/>
      <c r="N103" s="45"/>
    </row>
    <row r="104" spans="1:14">
      <c r="A104" s="47" t="s">
        <v>3161</v>
      </c>
      <c r="B104" s="48" t="s">
        <v>219</v>
      </c>
      <c r="C104" s="81"/>
      <c r="D104" s="50">
        <v>0</v>
      </c>
      <c r="E104" s="81"/>
      <c r="F104" s="50">
        <v>0</v>
      </c>
      <c r="G104" s="81"/>
      <c r="H104" s="50">
        <v>0</v>
      </c>
      <c r="I104" s="81"/>
      <c r="J104" s="50">
        <v>0</v>
      </c>
      <c r="K104" s="81"/>
      <c r="L104" s="50">
        <v>20000</v>
      </c>
      <c r="N104" s="45"/>
    </row>
    <row r="105" spans="1:14">
      <c r="B105" s="42"/>
      <c r="C105" s="52"/>
      <c r="D105" s="53"/>
      <c r="E105" s="52"/>
      <c r="F105" s="53"/>
      <c r="G105" s="52"/>
      <c r="H105" s="53"/>
      <c r="I105" s="52"/>
      <c r="J105" s="53"/>
      <c r="K105" s="52"/>
      <c r="L105" s="53"/>
      <c r="M105" s="6"/>
      <c r="N105" s="45"/>
    </row>
    <row r="106" spans="1:14">
      <c r="A106" s="86" t="s">
        <v>653</v>
      </c>
      <c r="B106" s="86"/>
      <c r="C106" s="86" t="s">
        <v>337</v>
      </c>
      <c r="D106" s="86"/>
      <c r="E106" s="86"/>
      <c r="F106" s="86"/>
      <c r="G106" s="86"/>
      <c r="H106" s="86" t="s">
        <v>3231</v>
      </c>
      <c r="I106" s="86"/>
      <c r="J106" s="86"/>
      <c r="K106" s="86"/>
      <c r="L106" s="86"/>
      <c r="N106" s="45"/>
    </row>
    <row r="107" spans="1:14" ht="16.5">
      <c r="A107" s="741"/>
      <c r="B107" s="741"/>
      <c r="C107" s="741"/>
      <c r="D107" s="741"/>
      <c r="E107" s="741"/>
      <c r="F107" s="741"/>
      <c r="G107" s="741"/>
      <c r="H107" s="741"/>
      <c r="I107" s="741"/>
      <c r="J107" s="741"/>
      <c r="K107" s="741"/>
      <c r="L107" s="741"/>
    </row>
    <row r="108" spans="1:14" ht="16.5">
      <c r="A108" s="741"/>
      <c r="B108" s="741"/>
      <c r="C108" s="741"/>
      <c r="D108" s="741"/>
      <c r="E108" s="741"/>
      <c r="F108" s="741"/>
      <c r="G108" s="741"/>
      <c r="H108" s="741" t="s">
        <v>3219</v>
      </c>
      <c r="I108" s="741"/>
      <c r="J108" s="741"/>
      <c r="K108" s="741"/>
      <c r="L108" s="741"/>
    </row>
    <row r="109" spans="1:14">
      <c r="A109" s="201" t="s">
        <v>1388</v>
      </c>
      <c r="B109" s="201"/>
      <c r="C109" s="201"/>
      <c r="D109" s="201" t="s">
        <v>54</v>
      </c>
      <c r="E109" s="201"/>
      <c r="F109" s="201"/>
      <c r="G109" s="201"/>
      <c r="H109" s="201" t="s">
        <v>3232</v>
      </c>
      <c r="I109" s="201"/>
      <c r="J109" s="201"/>
      <c r="K109" s="201"/>
      <c r="L109" s="201"/>
    </row>
    <row r="110" spans="1:14">
      <c r="A110" s="334" t="s">
        <v>1132</v>
      </c>
      <c r="B110" s="334"/>
      <c r="C110" s="334"/>
      <c r="D110" s="334" t="s">
        <v>343</v>
      </c>
      <c r="E110" s="334"/>
      <c r="F110" s="334"/>
      <c r="G110" s="334"/>
      <c r="H110" s="334" t="s">
        <v>3221</v>
      </c>
      <c r="I110" s="334"/>
      <c r="J110" s="334"/>
      <c r="K110" s="334"/>
      <c r="L110" s="334"/>
    </row>
    <row r="111" spans="1:14" ht="16.5">
      <c r="A111" s="741"/>
      <c r="B111" s="741"/>
      <c r="C111" s="741"/>
      <c r="D111" s="741"/>
      <c r="E111" s="741"/>
      <c r="F111" s="741"/>
      <c r="G111" s="741"/>
      <c r="H111" s="741"/>
      <c r="I111" s="741"/>
      <c r="J111" s="741"/>
      <c r="K111" s="741"/>
      <c r="L111" s="741"/>
    </row>
    <row r="112" spans="1:14" ht="16.5">
      <c r="A112" s="1" t="s">
        <v>3207</v>
      </c>
      <c r="B112" s="741"/>
      <c r="C112" s="741"/>
      <c r="D112" s="741"/>
      <c r="E112" s="741"/>
      <c r="F112" s="741"/>
      <c r="G112" s="741"/>
      <c r="H112" s="741"/>
      <c r="I112" s="741"/>
      <c r="J112" s="741"/>
      <c r="K112" s="741"/>
      <c r="L112" s="742" t="s">
        <v>3208</v>
      </c>
    </row>
    <row r="113" spans="1:14" ht="16.5">
      <c r="A113" s="1" t="s">
        <v>3233</v>
      </c>
      <c r="B113" s="741"/>
      <c r="C113" s="741"/>
      <c r="D113" s="741"/>
      <c r="E113" s="741"/>
      <c r="F113" s="741"/>
      <c r="G113" s="741"/>
      <c r="H113" s="741"/>
      <c r="I113" s="741"/>
      <c r="J113" s="741"/>
      <c r="K113" s="741"/>
      <c r="L113" s="741"/>
    </row>
    <row r="114" spans="1:14" ht="16.5">
      <c r="A114" s="741"/>
      <c r="B114" s="741"/>
      <c r="C114" s="741"/>
      <c r="D114" s="741"/>
      <c r="E114" s="741"/>
      <c r="F114" s="741"/>
      <c r="G114" s="741"/>
      <c r="H114" s="741"/>
      <c r="I114" s="741"/>
      <c r="J114" s="741"/>
      <c r="K114" s="741"/>
      <c r="L114" s="741"/>
    </row>
    <row r="115" spans="1:14" ht="15.75">
      <c r="A115" s="743" t="s">
        <v>3210</v>
      </c>
      <c r="B115" s="744"/>
      <c r="C115" s="744"/>
      <c r="D115" s="744"/>
      <c r="E115" s="744"/>
      <c r="F115" s="744"/>
      <c r="G115" s="744"/>
      <c r="H115" s="744"/>
      <c r="I115" s="744"/>
      <c r="J115" s="744"/>
      <c r="K115" s="744"/>
      <c r="L115" s="745"/>
    </row>
    <row r="116" spans="1:14" ht="15.75">
      <c r="A116" s="746" t="s">
        <v>3211</v>
      </c>
      <c r="B116" s="747"/>
      <c r="C116" s="747"/>
      <c r="D116" s="747"/>
      <c r="E116" s="747"/>
      <c r="F116" s="747"/>
      <c r="G116" s="747"/>
      <c r="H116" s="747"/>
      <c r="I116" s="747"/>
      <c r="J116" s="747"/>
      <c r="K116" s="747"/>
      <c r="L116" s="748"/>
    </row>
    <row r="117" spans="1:14" ht="16.5">
      <c r="A117" s="303"/>
      <c r="B117" s="301"/>
      <c r="C117" s="301"/>
      <c r="D117" s="301"/>
      <c r="E117" s="301"/>
      <c r="F117" s="301"/>
      <c r="G117" s="301"/>
      <c r="H117" s="301"/>
      <c r="I117" s="301"/>
      <c r="J117" s="301"/>
      <c r="K117" s="301"/>
      <c r="L117" s="302"/>
    </row>
    <row r="118" spans="1:14" ht="16.5">
      <c r="A118" s="767" t="s">
        <v>3234</v>
      </c>
      <c r="B118" s="301"/>
      <c r="C118" s="301"/>
      <c r="D118" s="301"/>
      <c r="E118" s="301"/>
      <c r="F118" s="301"/>
      <c r="G118" s="301"/>
      <c r="H118" s="301"/>
      <c r="I118" s="301"/>
      <c r="J118" s="301"/>
      <c r="K118" s="301"/>
      <c r="L118" s="302"/>
    </row>
    <row r="119" spans="1:14" ht="16.5">
      <c r="A119" s="751"/>
      <c r="B119" s="752"/>
      <c r="C119" s="752"/>
      <c r="D119" s="752"/>
      <c r="E119" s="752"/>
      <c r="F119" s="752"/>
      <c r="G119" s="752"/>
      <c r="H119" s="752"/>
      <c r="I119" s="752"/>
      <c r="J119" s="752"/>
      <c r="K119" s="752"/>
      <c r="L119" s="753"/>
    </row>
    <row r="120" spans="1:14" ht="15.75">
      <c r="A120" s="270"/>
      <c r="B120" s="357" t="s">
        <v>3213</v>
      </c>
      <c r="C120" s="267" t="s">
        <v>8</v>
      </c>
      <c r="D120" s="268"/>
      <c r="E120" s="271" t="s">
        <v>3214</v>
      </c>
      <c r="F120" s="271"/>
      <c r="G120" s="271"/>
      <c r="H120" s="271"/>
      <c r="I120" s="271"/>
      <c r="J120" s="272"/>
      <c r="K120" s="267" t="s">
        <v>16</v>
      </c>
      <c r="L120" s="268"/>
    </row>
    <row r="121" spans="1:14" ht="15.75">
      <c r="A121" s="277" t="s">
        <v>3215</v>
      </c>
      <c r="B121" s="337" t="s">
        <v>11</v>
      </c>
      <c r="C121" s="278" t="s">
        <v>312</v>
      </c>
      <c r="D121" s="279"/>
      <c r="E121" s="754" t="s">
        <v>14</v>
      </c>
      <c r="F121" s="755"/>
      <c r="G121" s="754" t="s">
        <v>15</v>
      </c>
      <c r="H121" s="755"/>
      <c r="I121" s="267" t="s">
        <v>19</v>
      </c>
      <c r="J121" s="268"/>
      <c r="K121" s="278" t="s">
        <v>20</v>
      </c>
      <c r="L121" s="279"/>
    </row>
    <row r="122" spans="1:14" ht="15.75">
      <c r="A122" s="393"/>
      <c r="B122" s="757"/>
      <c r="C122" s="756"/>
      <c r="D122" s="757"/>
      <c r="E122" s="758" t="s">
        <v>13</v>
      </c>
      <c r="F122" s="759"/>
      <c r="G122" s="278" t="s">
        <v>3216</v>
      </c>
      <c r="H122" s="279"/>
      <c r="I122" s="756"/>
      <c r="J122" s="757"/>
      <c r="K122" s="392"/>
      <c r="L122" s="757"/>
    </row>
    <row r="123" spans="1:14">
      <c r="A123" s="760">
        <v>1</v>
      </c>
      <c r="B123" s="783">
        <v>2</v>
      </c>
      <c r="C123" s="761">
        <v>3</v>
      </c>
      <c r="D123" s="762"/>
      <c r="E123" s="761">
        <v>4</v>
      </c>
      <c r="F123" s="762"/>
      <c r="G123" s="761">
        <v>5</v>
      </c>
      <c r="H123" s="762"/>
      <c r="I123" s="761">
        <v>6</v>
      </c>
      <c r="J123" s="762"/>
      <c r="K123" s="761">
        <v>7</v>
      </c>
      <c r="L123" s="762"/>
    </row>
    <row r="124" spans="1:14">
      <c r="A124" s="39" t="s">
        <v>3146</v>
      </c>
      <c r="B124" s="61"/>
      <c r="C124" s="63"/>
      <c r="D124" s="41"/>
      <c r="E124" s="40"/>
      <c r="F124" s="41"/>
      <c r="G124" s="40"/>
      <c r="H124" s="41"/>
      <c r="I124" s="63"/>
      <c r="J124" s="41"/>
      <c r="K124" s="40"/>
      <c r="L124" s="41"/>
    </row>
    <row r="125" spans="1:14">
      <c r="A125" s="39" t="s">
        <v>3148</v>
      </c>
      <c r="B125" s="61" t="s">
        <v>3149</v>
      </c>
      <c r="C125" s="63"/>
      <c r="D125" s="41">
        <v>0</v>
      </c>
      <c r="E125" s="40"/>
      <c r="F125" s="41">
        <v>0</v>
      </c>
      <c r="G125" s="40"/>
      <c r="H125" s="41">
        <v>100000</v>
      </c>
      <c r="I125" s="63"/>
      <c r="J125" s="41">
        <v>100000</v>
      </c>
      <c r="K125" s="40"/>
      <c r="L125" s="41">
        <v>100000</v>
      </c>
      <c r="N125" s="46"/>
    </row>
    <row r="126" spans="1:14">
      <c r="A126" s="39" t="s">
        <v>3150</v>
      </c>
      <c r="B126" s="61" t="s">
        <v>3149</v>
      </c>
      <c r="C126" s="63"/>
      <c r="D126" s="41">
        <v>0</v>
      </c>
      <c r="E126" s="40"/>
      <c r="F126" s="41">
        <v>0</v>
      </c>
      <c r="G126" s="40"/>
      <c r="H126" s="41">
        <v>20000</v>
      </c>
      <c r="I126" s="63"/>
      <c r="J126" s="41">
        <v>20000</v>
      </c>
      <c r="K126" s="40"/>
      <c r="L126" s="41">
        <v>20000</v>
      </c>
    </row>
    <row r="127" spans="1:14">
      <c r="A127" s="39" t="s">
        <v>3151</v>
      </c>
      <c r="B127" s="61"/>
      <c r="C127" s="63"/>
      <c r="D127" s="41"/>
      <c r="E127" s="40"/>
      <c r="F127" s="41"/>
      <c r="G127" s="40"/>
      <c r="H127" s="41"/>
      <c r="I127" s="63"/>
      <c r="J127" s="41"/>
      <c r="K127" s="40"/>
      <c r="L127" s="41"/>
    </row>
    <row r="128" spans="1:14">
      <c r="A128" s="39" t="s">
        <v>3152</v>
      </c>
      <c r="B128" s="61" t="s">
        <v>3149</v>
      </c>
      <c r="C128" s="63"/>
      <c r="D128" s="41">
        <v>0</v>
      </c>
      <c r="E128" s="40"/>
      <c r="F128" s="41">
        <v>0</v>
      </c>
      <c r="G128" s="40"/>
      <c r="H128" s="41">
        <f>SUM(J128-F128)</f>
        <v>402597.8</v>
      </c>
      <c r="I128" s="63"/>
      <c r="J128" s="41">
        <v>402597.8</v>
      </c>
      <c r="K128" s="40"/>
      <c r="L128" s="41">
        <v>402597.8</v>
      </c>
      <c r="N128" s="45"/>
    </row>
    <row r="129" spans="1:14">
      <c r="A129" s="39" t="s">
        <v>3235</v>
      </c>
      <c r="B129" s="61" t="s">
        <v>3157</v>
      </c>
      <c r="C129" s="63"/>
      <c r="D129" s="41">
        <v>165760</v>
      </c>
      <c r="E129" s="40"/>
      <c r="F129" s="41">
        <v>64680</v>
      </c>
      <c r="G129" s="40"/>
      <c r="H129" s="41">
        <v>74320</v>
      </c>
      <c r="I129" s="63"/>
      <c r="J129" s="41">
        <v>139000</v>
      </c>
      <c r="K129" s="40"/>
      <c r="L129" s="41">
        <v>139000</v>
      </c>
      <c r="N129" s="45"/>
    </row>
    <row r="130" spans="1:14" ht="16.5">
      <c r="A130" s="39" t="s">
        <v>3158</v>
      </c>
      <c r="B130" s="302"/>
      <c r="C130" s="63"/>
      <c r="D130" s="41"/>
      <c r="E130" s="40"/>
      <c r="F130" s="41"/>
      <c r="G130" s="40"/>
      <c r="H130" s="41"/>
      <c r="I130" s="63"/>
      <c r="J130" s="41"/>
      <c r="K130" s="40"/>
      <c r="L130" s="41"/>
      <c r="N130" s="45"/>
    </row>
    <row r="131" spans="1:14">
      <c r="A131" s="39" t="s">
        <v>3159</v>
      </c>
      <c r="B131" s="61" t="s">
        <v>3160</v>
      </c>
      <c r="C131" s="63"/>
      <c r="D131" s="41">
        <v>300000</v>
      </c>
      <c r="E131" s="40"/>
      <c r="F131" s="41">
        <v>125000</v>
      </c>
      <c r="G131" s="40"/>
      <c r="H131" s="41">
        <v>125000</v>
      </c>
      <c r="I131" s="63"/>
      <c r="J131" s="41">
        <v>250000</v>
      </c>
      <c r="K131" s="40"/>
      <c r="L131" s="41">
        <v>250000</v>
      </c>
      <c r="N131" s="45"/>
    </row>
    <row r="132" spans="1:14">
      <c r="A132" s="39" t="s">
        <v>3162</v>
      </c>
      <c r="B132" s="38" t="s">
        <v>172</v>
      </c>
      <c r="C132" s="63"/>
      <c r="D132" s="41"/>
      <c r="E132" s="40"/>
      <c r="F132" s="41"/>
      <c r="G132" s="52"/>
      <c r="H132" s="41"/>
      <c r="I132" s="63"/>
      <c r="J132" s="41"/>
      <c r="K132" s="52"/>
      <c r="L132" s="41"/>
    </row>
    <row r="133" spans="1:14">
      <c r="A133" s="39" t="s">
        <v>3236</v>
      </c>
      <c r="B133" s="61"/>
      <c r="C133" s="63"/>
      <c r="D133" s="41">
        <v>30000</v>
      </c>
      <c r="E133" s="52"/>
      <c r="F133" s="41">
        <v>0</v>
      </c>
      <c r="G133" s="52"/>
      <c r="H133" s="41">
        <v>30000</v>
      </c>
      <c r="I133" s="63"/>
      <c r="J133" s="41">
        <v>30000</v>
      </c>
      <c r="K133" s="52"/>
      <c r="L133" s="41">
        <v>30000</v>
      </c>
    </row>
    <row r="134" spans="1:14">
      <c r="A134" s="39" t="s">
        <v>3237</v>
      </c>
      <c r="B134" s="38"/>
      <c r="C134" s="63"/>
      <c r="D134" s="41">
        <v>0</v>
      </c>
      <c r="E134" s="52"/>
      <c r="F134" s="41">
        <v>0</v>
      </c>
      <c r="G134" s="52"/>
      <c r="H134" s="41">
        <v>15000</v>
      </c>
      <c r="I134" s="63"/>
      <c r="J134" s="41">
        <v>15000</v>
      </c>
      <c r="K134" s="52"/>
      <c r="L134" s="41">
        <v>15000</v>
      </c>
      <c r="N134" s="45"/>
    </row>
    <row r="135" spans="1:14">
      <c r="A135" s="39" t="s">
        <v>3238</v>
      </c>
      <c r="B135" s="38"/>
      <c r="C135" s="63"/>
      <c r="D135" s="41">
        <v>0</v>
      </c>
      <c r="E135" s="52"/>
      <c r="F135" s="41">
        <v>0</v>
      </c>
      <c r="G135" s="52"/>
      <c r="H135" s="41">
        <v>10000</v>
      </c>
      <c r="I135" s="63"/>
      <c r="J135" s="41">
        <v>10000</v>
      </c>
      <c r="K135" s="52"/>
      <c r="L135" s="41">
        <v>10000</v>
      </c>
      <c r="N135" s="45"/>
    </row>
    <row r="136" spans="1:14">
      <c r="A136" s="39" t="s">
        <v>3239</v>
      </c>
      <c r="B136" s="38"/>
      <c r="C136" s="63"/>
      <c r="D136" s="41">
        <v>0</v>
      </c>
      <c r="E136" s="52"/>
      <c r="F136" s="41">
        <v>0</v>
      </c>
      <c r="G136" s="52"/>
      <c r="H136" s="41">
        <v>10000</v>
      </c>
      <c r="I136" s="63"/>
      <c r="J136" s="41">
        <v>10000</v>
      </c>
      <c r="K136" s="52"/>
      <c r="L136" s="41">
        <v>10000</v>
      </c>
      <c r="N136" s="45"/>
    </row>
    <row r="137" spans="1:14">
      <c r="A137" s="39" t="s">
        <v>3240</v>
      </c>
      <c r="B137" s="38"/>
      <c r="C137" s="52"/>
      <c r="D137" s="41">
        <v>1960000</v>
      </c>
      <c r="E137" s="52"/>
      <c r="F137" s="41">
        <v>0</v>
      </c>
      <c r="G137" s="52"/>
      <c r="H137" s="41">
        <v>0</v>
      </c>
      <c r="I137" s="52"/>
      <c r="J137" s="41">
        <v>0</v>
      </c>
      <c r="K137" s="52"/>
      <c r="L137" s="41">
        <v>0</v>
      </c>
      <c r="N137" s="45"/>
    </row>
    <row r="138" spans="1:14">
      <c r="A138" s="39" t="s">
        <v>3241</v>
      </c>
      <c r="B138" s="61"/>
      <c r="C138" s="63"/>
      <c r="D138" s="41"/>
      <c r="E138" s="40"/>
      <c r="F138" s="41"/>
      <c r="G138" s="40"/>
      <c r="H138" s="41"/>
      <c r="I138" s="63"/>
      <c r="J138" s="41"/>
      <c r="K138" s="40"/>
      <c r="L138" s="41"/>
      <c r="N138" s="45"/>
    </row>
    <row r="139" spans="1:14">
      <c r="A139" s="39" t="s">
        <v>3242</v>
      </c>
      <c r="B139" s="61"/>
      <c r="C139" s="63"/>
      <c r="D139" s="41">
        <v>2055000</v>
      </c>
      <c r="E139" s="40"/>
      <c r="F139" s="41">
        <v>0</v>
      </c>
      <c r="G139" s="40"/>
      <c r="H139" s="41">
        <v>1000000</v>
      </c>
      <c r="I139" s="63"/>
      <c r="J139" s="41">
        <v>1000000</v>
      </c>
      <c r="K139" s="40"/>
      <c r="L139" s="41">
        <v>1000000</v>
      </c>
      <c r="N139" s="45"/>
    </row>
    <row r="140" spans="1:14">
      <c r="A140" s="39" t="s">
        <v>3243</v>
      </c>
      <c r="B140" s="61"/>
      <c r="C140" s="63"/>
      <c r="D140" s="41"/>
      <c r="E140" s="40"/>
      <c r="F140" s="41"/>
      <c r="G140" s="40"/>
      <c r="H140" s="41"/>
      <c r="I140" s="63"/>
      <c r="J140" s="41"/>
      <c r="K140" s="40"/>
      <c r="L140" s="41"/>
      <c r="N140" s="45"/>
    </row>
    <row r="141" spans="1:14">
      <c r="A141" s="47" t="s">
        <v>3244</v>
      </c>
      <c r="B141" s="87"/>
      <c r="C141" s="81"/>
      <c r="D141" s="50">
        <v>0</v>
      </c>
      <c r="E141" s="80"/>
      <c r="F141" s="50">
        <v>0</v>
      </c>
      <c r="G141" s="80"/>
      <c r="H141" s="50">
        <v>150000</v>
      </c>
      <c r="I141" s="81"/>
      <c r="J141" s="50">
        <v>150000</v>
      </c>
      <c r="K141" s="80"/>
      <c r="L141" s="50">
        <v>50000</v>
      </c>
      <c r="N141" s="45"/>
    </row>
    <row r="142" spans="1:14">
      <c r="N142" s="45"/>
    </row>
    <row r="143" spans="1:14">
      <c r="A143" s="201" t="s">
        <v>653</v>
      </c>
      <c r="B143" s="201"/>
      <c r="C143" s="201" t="s">
        <v>337</v>
      </c>
      <c r="D143" s="201"/>
      <c r="E143" s="201"/>
      <c r="F143" s="201"/>
      <c r="G143" s="201"/>
      <c r="H143" s="201" t="s">
        <v>3245</v>
      </c>
      <c r="I143" s="201"/>
      <c r="J143" s="201"/>
      <c r="K143" s="201"/>
      <c r="L143" s="201"/>
      <c r="N143" s="45"/>
    </row>
    <row r="144" spans="1:14" ht="16.5">
      <c r="A144" s="741"/>
      <c r="B144" s="741"/>
      <c r="C144" s="741"/>
      <c r="D144" s="741"/>
      <c r="E144" s="741"/>
      <c r="F144" s="741"/>
      <c r="G144" s="741"/>
      <c r="H144" s="741"/>
      <c r="I144" s="741"/>
      <c r="J144" s="741"/>
      <c r="K144" s="741"/>
      <c r="L144" s="741"/>
      <c r="N144" s="45"/>
    </row>
    <row r="145" spans="1:12" ht="16.5">
      <c r="A145" s="741"/>
      <c r="B145" s="741"/>
      <c r="C145" s="741"/>
      <c r="D145" s="741"/>
      <c r="E145" s="741"/>
      <c r="F145" s="741"/>
      <c r="G145" s="741"/>
      <c r="H145" s="741" t="s">
        <v>3219</v>
      </c>
      <c r="I145" s="741"/>
      <c r="J145" s="741"/>
      <c r="K145" s="741"/>
      <c r="L145" s="741"/>
    </row>
    <row r="146" spans="1:12">
      <c r="A146" s="201" t="s">
        <v>1388</v>
      </c>
      <c r="B146" s="201"/>
      <c r="C146" s="201"/>
      <c r="D146" s="201" t="s">
        <v>54</v>
      </c>
      <c r="E146" s="201"/>
      <c r="F146" s="201"/>
      <c r="G146" s="201"/>
      <c r="H146" s="201" t="s">
        <v>3232</v>
      </c>
      <c r="I146" s="201"/>
      <c r="J146" s="201"/>
      <c r="K146" s="201"/>
      <c r="L146" s="201"/>
    </row>
    <row r="147" spans="1:12">
      <c r="A147" s="334" t="s">
        <v>1132</v>
      </c>
      <c r="B147" s="334"/>
      <c r="C147" s="334"/>
      <c r="D147" s="334" t="s">
        <v>343</v>
      </c>
      <c r="E147" s="334"/>
      <c r="F147" s="334"/>
      <c r="G147" s="334"/>
      <c r="H147" s="334" t="s">
        <v>3221</v>
      </c>
      <c r="I147" s="334"/>
      <c r="J147" s="334"/>
      <c r="K147" s="334"/>
      <c r="L147" s="334"/>
    </row>
    <row r="148" spans="1:12">
      <c r="A148" s="334"/>
      <c r="B148" s="334"/>
      <c r="C148" s="334"/>
      <c r="D148" s="334"/>
      <c r="E148" s="334"/>
      <c r="F148" s="334"/>
      <c r="G148" s="334"/>
      <c r="H148" s="334"/>
      <c r="I148" s="334"/>
      <c r="J148" s="334"/>
      <c r="K148" s="334"/>
      <c r="L148" s="334"/>
    </row>
    <row r="149" spans="1:12" ht="16.5">
      <c r="A149" s="1" t="s">
        <v>3207</v>
      </c>
      <c r="B149" s="741"/>
      <c r="C149" s="741"/>
      <c r="D149" s="741"/>
      <c r="E149" s="741"/>
      <c r="F149" s="741"/>
      <c r="G149" s="741"/>
      <c r="H149" s="741"/>
      <c r="I149" s="741"/>
      <c r="J149" s="741"/>
      <c r="K149" s="741"/>
      <c r="L149" s="742" t="s">
        <v>3208</v>
      </c>
    </row>
    <row r="150" spans="1:12" ht="16.5">
      <c r="A150" s="1" t="s">
        <v>3246</v>
      </c>
      <c r="B150" s="741"/>
      <c r="C150" s="741"/>
      <c r="D150" s="741"/>
      <c r="E150" s="741"/>
      <c r="F150" s="741"/>
      <c r="G150" s="741"/>
      <c r="H150" s="741"/>
      <c r="I150" s="741"/>
      <c r="J150" s="741"/>
      <c r="K150" s="741"/>
      <c r="L150" s="741"/>
    </row>
    <row r="151" spans="1:12" ht="16.5">
      <c r="A151" s="741"/>
      <c r="B151" s="741"/>
      <c r="C151" s="741"/>
      <c r="D151" s="741"/>
      <c r="E151" s="741"/>
      <c r="F151" s="741"/>
      <c r="G151" s="741"/>
      <c r="H151" s="741"/>
      <c r="I151" s="741"/>
      <c r="J151" s="741"/>
      <c r="K151" s="741"/>
      <c r="L151" s="741"/>
    </row>
    <row r="152" spans="1:12" ht="15.75">
      <c r="A152" s="743" t="s">
        <v>3210</v>
      </c>
      <c r="B152" s="744"/>
      <c r="C152" s="744"/>
      <c r="D152" s="744"/>
      <c r="E152" s="744"/>
      <c r="F152" s="744"/>
      <c r="G152" s="744"/>
      <c r="H152" s="744"/>
      <c r="I152" s="744"/>
      <c r="J152" s="744"/>
      <c r="K152" s="744"/>
      <c r="L152" s="745"/>
    </row>
    <row r="153" spans="1:12" ht="15.75">
      <c r="A153" s="746" t="s">
        <v>3211</v>
      </c>
      <c r="B153" s="747"/>
      <c r="C153" s="747"/>
      <c r="D153" s="747"/>
      <c r="E153" s="747"/>
      <c r="F153" s="747"/>
      <c r="G153" s="747"/>
      <c r="H153" s="747"/>
      <c r="I153" s="747"/>
      <c r="J153" s="747"/>
      <c r="K153" s="747"/>
      <c r="L153" s="748"/>
    </row>
    <row r="154" spans="1:12" ht="16.5">
      <c r="A154" s="303"/>
      <c r="B154" s="301"/>
      <c r="C154" s="301"/>
      <c r="D154" s="301"/>
      <c r="E154" s="301"/>
      <c r="F154" s="301"/>
      <c r="G154" s="301"/>
      <c r="H154" s="301"/>
      <c r="I154" s="301"/>
      <c r="J154" s="301"/>
      <c r="K154" s="301"/>
      <c r="L154" s="302"/>
    </row>
    <row r="155" spans="1:12" ht="16.5">
      <c r="A155" s="767" t="s">
        <v>3234</v>
      </c>
      <c r="B155" s="301"/>
      <c r="C155" s="301"/>
      <c r="D155" s="301"/>
      <c r="E155" s="301"/>
      <c r="F155" s="301"/>
      <c r="G155" s="301"/>
      <c r="H155" s="301"/>
      <c r="I155" s="301"/>
      <c r="J155" s="301"/>
      <c r="K155" s="301"/>
      <c r="L155" s="302"/>
    </row>
    <row r="156" spans="1:12" ht="16.5">
      <c r="A156" s="751"/>
      <c r="B156" s="752"/>
      <c r="C156" s="752"/>
      <c r="D156" s="752"/>
      <c r="E156" s="752"/>
      <c r="F156" s="752"/>
      <c r="G156" s="752"/>
      <c r="H156" s="752"/>
      <c r="I156" s="752"/>
      <c r="J156" s="752"/>
      <c r="K156" s="752"/>
      <c r="L156" s="753"/>
    </row>
    <row r="157" spans="1:12" ht="15.75">
      <c r="A157" s="270"/>
      <c r="B157" s="357" t="s">
        <v>3213</v>
      </c>
      <c r="C157" s="267" t="s">
        <v>8</v>
      </c>
      <c r="D157" s="268"/>
      <c r="E157" s="271" t="s">
        <v>3214</v>
      </c>
      <c r="F157" s="271"/>
      <c r="G157" s="271"/>
      <c r="H157" s="271"/>
      <c r="I157" s="271"/>
      <c r="J157" s="272"/>
      <c r="K157" s="267" t="s">
        <v>16</v>
      </c>
      <c r="L157" s="268"/>
    </row>
    <row r="158" spans="1:12" ht="15.75">
      <c r="A158" s="277" t="s">
        <v>3215</v>
      </c>
      <c r="B158" s="337" t="s">
        <v>11</v>
      </c>
      <c r="C158" s="278" t="s">
        <v>312</v>
      </c>
      <c r="D158" s="279"/>
      <c r="E158" s="754" t="s">
        <v>14</v>
      </c>
      <c r="F158" s="755"/>
      <c r="G158" s="754" t="s">
        <v>15</v>
      </c>
      <c r="H158" s="755"/>
      <c r="I158" s="267" t="s">
        <v>19</v>
      </c>
      <c r="J158" s="268"/>
      <c r="K158" s="278" t="s">
        <v>20</v>
      </c>
      <c r="L158" s="279"/>
    </row>
    <row r="159" spans="1:12" ht="15.75">
      <c r="A159" s="393"/>
      <c r="B159" s="757"/>
      <c r="C159" s="756"/>
      <c r="D159" s="757"/>
      <c r="E159" s="758" t="s">
        <v>13</v>
      </c>
      <c r="F159" s="759"/>
      <c r="G159" s="278" t="s">
        <v>3216</v>
      </c>
      <c r="H159" s="279"/>
      <c r="I159" s="756"/>
      <c r="J159" s="757"/>
      <c r="K159" s="392"/>
      <c r="L159" s="757"/>
    </row>
    <row r="160" spans="1:12">
      <c r="A160" s="760">
        <v>1</v>
      </c>
      <c r="B160" s="783">
        <v>2</v>
      </c>
      <c r="C160" s="761">
        <v>3</v>
      </c>
      <c r="D160" s="762"/>
      <c r="E160" s="761">
        <v>4</v>
      </c>
      <c r="F160" s="762"/>
      <c r="G160" s="761">
        <v>5</v>
      </c>
      <c r="H160" s="762"/>
      <c r="I160" s="761">
        <v>6</v>
      </c>
      <c r="J160" s="762"/>
      <c r="K160" s="761">
        <v>7</v>
      </c>
      <c r="L160" s="762"/>
    </row>
    <row r="161" spans="1:14">
      <c r="A161" s="39" t="s">
        <v>3247</v>
      </c>
      <c r="B161" s="61"/>
      <c r="C161" s="63"/>
      <c r="D161" s="41">
        <v>422650</v>
      </c>
      <c r="E161" s="40"/>
      <c r="F161" s="41">
        <v>10000</v>
      </c>
      <c r="G161" s="40"/>
      <c r="H161" s="41">
        <v>190000</v>
      </c>
      <c r="I161" s="63"/>
      <c r="J161" s="41">
        <v>200000</v>
      </c>
      <c r="K161" s="40"/>
      <c r="L161" s="41">
        <v>200000</v>
      </c>
      <c r="N161" s="45"/>
    </row>
    <row r="162" spans="1:14">
      <c r="A162" s="39" t="s">
        <v>3163</v>
      </c>
      <c r="B162" s="61" t="s">
        <v>215</v>
      </c>
      <c r="C162" s="63"/>
      <c r="D162" s="41">
        <v>290000</v>
      </c>
      <c r="E162" s="40"/>
      <c r="F162" s="41">
        <v>190000</v>
      </c>
      <c r="G162" s="40"/>
      <c r="H162" s="41">
        <v>200000</v>
      </c>
      <c r="I162" s="63"/>
      <c r="J162" s="41">
        <v>390000</v>
      </c>
      <c r="K162" s="40"/>
      <c r="L162" s="41">
        <v>390000</v>
      </c>
      <c r="N162" s="45"/>
    </row>
    <row r="163" spans="1:14">
      <c r="A163" s="39" t="s">
        <v>3164</v>
      </c>
      <c r="B163" s="61" t="s">
        <v>217</v>
      </c>
      <c r="C163" s="63"/>
      <c r="D163" s="41">
        <v>317093.34999999998</v>
      </c>
      <c r="E163" s="40"/>
      <c r="F163" s="41">
        <v>153000</v>
      </c>
      <c r="G163" s="40"/>
      <c r="H163" s="41">
        <f>SUM(J163-F163)</f>
        <v>175000</v>
      </c>
      <c r="I163" s="63"/>
      <c r="J163" s="41">
        <v>328000</v>
      </c>
      <c r="K163" s="40"/>
      <c r="L163" s="41">
        <v>328000</v>
      </c>
      <c r="N163" s="45"/>
    </row>
    <row r="164" spans="1:14">
      <c r="A164" s="39" t="s">
        <v>3165</v>
      </c>
      <c r="B164" s="61" t="s">
        <v>408</v>
      </c>
      <c r="C164" s="63"/>
      <c r="D164" s="41">
        <v>5703.11</v>
      </c>
      <c r="E164" s="40"/>
      <c r="F164" s="41">
        <v>0</v>
      </c>
      <c r="G164" s="40"/>
      <c r="H164" s="41">
        <v>100000</v>
      </c>
      <c r="I164" s="63"/>
      <c r="J164" s="41">
        <v>100000</v>
      </c>
      <c r="K164" s="40"/>
      <c r="L164" s="41">
        <v>100000</v>
      </c>
      <c r="N164" s="45"/>
    </row>
    <row r="165" spans="1:14">
      <c r="A165" s="39" t="s">
        <v>3166</v>
      </c>
      <c r="B165" s="61" t="s">
        <v>223</v>
      </c>
      <c r="C165" s="63"/>
      <c r="D165" s="41"/>
      <c r="E165" s="40"/>
      <c r="F165" s="41"/>
      <c r="G165" s="40"/>
      <c r="H165" s="41"/>
      <c r="I165" s="63"/>
      <c r="J165" s="41"/>
      <c r="K165" s="40"/>
      <c r="L165" s="41"/>
      <c r="N165" s="45"/>
    </row>
    <row r="166" spans="1:14">
      <c r="A166" s="39" t="s">
        <v>3248</v>
      </c>
      <c r="B166" s="61"/>
      <c r="C166" s="63"/>
      <c r="D166" s="41">
        <v>2852241.25</v>
      </c>
      <c r="E166" s="52"/>
      <c r="F166" s="41">
        <v>976278</v>
      </c>
      <c r="G166" s="40"/>
      <c r="H166" s="41">
        <v>1273722</v>
      </c>
      <c r="I166" s="63"/>
      <c r="J166" s="41">
        <v>2250000</v>
      </c>
      <c r="K166" s="40"/>
      <c r="L166" s="41">
        <v>2250000</v>
      </c>
      <c r="N166" s="45"/>
    </row>
    <row r="167" spans="1:14">
      <c r="A167" s="39" t="s">
        <v>3249</v>
      </c>
      <c r="B167" s="38"/>
      <c r="C167" s="63"/>
      <c r="D167" s="41">
        <v>0</v>
      </c>
      <c r="E167" s="52"/>
      <c r="F167" s="41">
        <v>0</v>
      </c>
      <c r="G167" s="52"/>
      <c r="H167" s="41">
        <v>0</v>
      </c>
      <c r="I167" s="63"/>
      <c r="J167" s="41">
        <v>0</v>
      </c>
      <c r="K167" s="40"/>
      <c r="L167" s="41">
        <v>0</v>
      </c>
      <c r="N167" s="45"/>
    </row>
    <row r="168" spans="1:14">
      <c r="A168" s="39" t="s">
        <v>3250</v>
      </c>
      <c r="B168" s="38"/>
      <c r="C168" s="63"/>
      <c r="D168" s="41">
        <v>246741</v>
      </c>
      <c r="E168" s="52"/>
      <c r="F168" s="41">
        <v>0</v>
      </c>
      <c r="G168" s="52"/>
      <c r="H168" s="41">
        <v>300000</v>
      </c>
      <c r="I168" s="63"/>
      <c r="J168" s="41">
        <v>300000</v>
      </c>
      <c r="K168" s="52"/>
      <c r="L168" s="41">
        <v>208705</v>
      </c>
      <c r="N168" s="45"/>
    </row>
    <row r="169" spans="1:14">
      <c r="A169" s="39" t="s">
        <v>3251</v>
      </c>
      <c r="B169" s="38"/>
      <c r="C169" s="63"/>
      <c r="D169" s="41">
        <v>130000</v>
      </c>
      <c r="E169" s="52"/>
      <c r="F169" s="41">
        <v>0</v>
      </c>
      <c r="G169" s="52"/>
      <c r="H169" s="41">
        <v>334705</v>
      </c>
      <c r="I169" s="63"/>
      <c r="J169" s="41">
        <v>334705</v>
      </c>
      <c r="K169" s="52"/>
      <c r="L169" s="41">
        <v>200000</v>
      </c>
      <c r="N169" s="45"/>
    </row>
    <row r="170" spans="1:14">
      <c r="A170" s="39" t="s">
        <v>3252</v>
      </c>
      <c r="B170" s="38"/>
      <c r="C170" s="63"/>
      <c r="D170" s="41">
        <v>0</v>
      </c>
      <c r="E170" s="52"/>
      <c r="F170" s="41">
        <v>0</v>
      </c>
      <c r="G170" s="52"/>
      <c r="H170" s="41">
        <v>350000</v>
      </c>
      <c r="I170" s="63"/>
      <c r="J170" s="41">
        <v>350000</v>
      </c>
      <c r="K170" s="52"/>
      <c r="L170" s="41">
        <v>0</v>
      </c>
      <c r="N170" s="45"/>
    </row>
    <row r="171" spans="1:14">
      <c r="A171" s="39" t="s">
        <v>3253</v>
      </c>
      <c r="B171" s="38"/>
      <c r="C171" s="63"/>
      <c r="D171" s="41">
        <v>1290550</v>
      </c>
      <c r="E171" s="52"/>
      <c r="F171" s="41">
        <v>0</v>
      </c>
      <c r="G171" s="52"/>
      <c r="H171" s="41">
        <v>650000</v>
      </c>
      <c r="I171" s="63"/>
      <c r="J171" s="41">
        <v>650000</v>
      </c>
      <c r="K171" s="52"/>
      <c r="L171" s="41">
        <v>800000</v>
      </c>
      <c r="N171" s="45"/>
    </row>
    <row r="172" spans="1:14">
      <c r="A172" s="39" t="s">
        <v>3254</v>
      </c>
      <c r="B172" s="38"/>
      <c r="C172" s="52"/>
      <c r="D172" s="41">
        <v>0</v>
      </c>
      <c r="E172" s="52"/>
      <c r="F172" s="41">
        <v>0</v>
      </c>
      <c r="G172" s="52"/>
      <c r="H172" s="41">
        <v>650000</v>
      </c>
      <c r="I172" s="52"/>
      <c r="J172" s="41">
        <v>650000</v>
      </c>
      <c r="K172" s="52"/>
      <c r="L172" s="41">
        <v>500000</v>
      </c>
      <c r="N172" s="45"/>
    </row>
    <row r="173" spans="1:14">
      <c r="A173" s="39" t="s">
        <v>3255</v>
      </c>
      <c r="B173" s="38"/>
      <c r="C173" s="63"/>
      <c r="D173" s="41">
        <v>658892.5</v>
      </c>
      <c r="E173" s="40"/>
      <c r="F173" s="41">
        <v>0</v>
      </c>
      <c r="G173" s="40"/>
      <c r="H173" s="41">
        <v>150000</v>
      </c>
      <c r="I173" s="63"/>
      <c r="J173" s="41">
        <v>150000</v>
      </c>
      <c r="K173" s="40"/>
      <c r="L173" s="41">
        <v>150000</v>
      </c>
      <c r="N173" s="45"/>
    </row>
    <row r="174" spans="1:14">
      <c r="A174" s="39" t="s">
        <v>3256</v>
      </c>
      <c r="B174" s="38"/>
      <c r="C174" s="52"/>
      <c r="D174" s="41">
        <v>129350</v>
      </c>
      <c r="E174" s="40"/>
      <c r="F174" s="41">
        <v>54970</v>
      </c>
      <c r="G174" s="40"/>
      <c r="H174" s="41">
        <v>145030</v>
      </c>
      <c r="I174" s="63"/>
      <c r="J174" s="41">
        <v>200000</v>
      </c>
      <c r="K174" s="40"/>
      <c r="L174" s="41">
        <v>200000</v>
      </c>
      <c r="N174" s="45"/>
    </row>
    <row r="175" spans="1:14">
      <c r="A175" s="39" t="s">
        <v>3257</v>
      </c>
      <c r="B175" s="587"/>
      <c r="C175" s="52"/>
      <c r="D175" s="41"/>
      <c r="E175" s="40"/>
      <c r="F175" s="41"/>
      <c r="G175" s="40"/>
      <c r="H175" s="41"/>
      <c r="I175" s="63"/>
      <c r="J175" s="41"/>
      <c r="K175" s="40"/>
      <c r="L175" s="41"/>
      <c r="N175" s="45"/>
    </row>
    <row r="176" spans="1:14">
      <c r="A176" s="39" t="s">
        <v>3258</v>
      </c>
      <c r="B176" s="587"/>
      <c r="C176" s="63"/>
      <c r="D176" s="41">
        <v>0</v>
      </c>
      <c r="E176" s="40"/>
      <c r="F176" s="41">
        <v>0</v>
      </c>
      <c r="G176" s="40"/>
      <c r="H176" s="41">
        <v>150000</v>
      </c>
      <c r="I176" s="63"/>
      <c r="J176" s="41">
        <v>150000</v>
      </c>
      <c r="K176" s="52"/>
      <c r="L176" s="41">
        <v>150000</v>
      </c>
      <c r="N176" s="45"/>
    </row>
    <row r="177" spans="1:14">
      <c r="A177" s="39" t="s">
        <v>3259</v>
      </c>
      <c r="B177" s="587"/>
      <c r="C177" s="63"/>
      <c r="D177" s="41"/>
      <c r="E177" s="40"/>
      <c r="F177" s="41"/>
      <c r="G177" s="40"/>
      <c r="H177" s="41"/>
      <c r="I177" s="63"/>
      <c r="J177" s="41"/>
      <c r="K177" s="52"/>
      <c r="L177" s="41"/>
      <c r="N177" s="45"/>
    </row>
    <row r="178" spans="1:14">
      <c r="A178" s="47" t="s">
        <v>3260</v>
      </c>
      <c r="B178" s="784"/>
      <c r="C178" s="81"/>
      <c r="D178" s="50">
        <v>7450</v>
      </c>
      <c r="E178" s="80"/>
      <c r="F178" s="50">
        <v>0</v>
      </c>
      <c r="G178" s="80"/>
      <c r="H178" s="50">
        <v>100000</v>
      </c>
      <c r="I178" s="81"/>
      <c r="J178" s="50">
        <v>100000</v>
      </c>
      <c r="K178" s="81"/>
      <c r="L178" s="50">
        <v>100000</v>
      </c>
      <c r="N178" s="45"/>
    </row>
    <row r="179" spans="1:14">
      <c r="A179" s="52"/>
      <c r="B179" s="785"/>
      <c r="C179" s="52"/>
      <c r="D179" s="53"/>
      <c r="E179" s="52"/>
      <c r="F179" s="53"/>
      <c r="G179" s="52"/>
      <c r="H179" s="53"/>
      <c r="I179" s="52"/>
      <c r="J179" s="53"/>
      <c r="K179" s="52"/>
      <c r="L179" s="53"/>
      <c r="M179" s="6"/>
      <c r="N179" s="45"/>
    </row>
    <row r="180" spans="1:14">
      <c r="A180" s="201" t="s">
        <v>653</v>
      </c>
      <c r="B180" s="201"/>
      <c r="C180" s="201" t="s">
        <v>337</v>
      </c>
      <c r="D180" s="201"/>
      <c r="E180" s="201"/>
      <c r="F180" s="201"/>
      <c r="G180" s="201"/>
      <c r="H180" s="201" t="s">
        <v>3245</v>
      </c>
      <c r="I180" s="201"/>
      <c r="J180" s="201"/>
      <c r="K180" s="201"/>
      <c r="L180" s="201"/>
    </row>
    <row r="181" spans="1:14" ht="16.5">
      <c r="A181" s="741"/>
      <c r="B181" s="741"/>
      <c r="C181" s="741"/>
      <c r="D181" s="741"/>
      <c r="E181" s="741"/>
      <c r="F181" s="741"/>
      <c r="G181" s="741"/>
      <c r="H181" s="741"/>
      <c r="I181" s="741"/>
      <c r="J181" s="741"/>
      <c r="K181" s="741"/>
      <c r="L181" s="741"/>
    </row>
    <row r="182" spans="1:14" ht="16.5">
      <c r="A182" s="741"/>
      <c r="B182" s="741"/>
      <c r="C182" s="741"/>
      <c r="D182" s="741"/>
      <c r="E182" s="741"/>
      <c r="F182" s="741"/>
      <c r="G182" s="741"/>
      <c r="H182" s="741" t="s">
        <v>3219</v>
      </c>
      <c r="I182" s="741"/>
      <c r="J182" s="741"/>
      <c r="K182" s="741"/>
      <c r="L182" s="741"/>
    </row>
    <row r="183" spans="1:14">
      <c r="A183" s="201" t="s">
        <v>1388</v>
      </c>
      <c r="B183" s="201"/>
      <c r="C183" s="201"/>
      <c r="D183" s="201" t="s">
        <v>54</v>
      </c>
      <c r="E183" s="201"/>
      <c r="F183" s="201"/>
      <c r="G183" s="201"/>
      <c r="H183" s="201" t="s">
        <v>3232</v>
      </c>
      <c r="I183" s="201"/>
      <c r="J183" s="201"/>
      <c r="K183" s="201"/>
      <c r="L183" s="201"/>
    </row>
    <row r="184" spans="1:14">
      <c r="A184" s="334" t="s">
        <v>1132</v>
      </c>
      <c r="B184" s="334"/>
      <c r="C184" s="334"/>
      <c r="D184" s="334" t="s">
        <v>343</v>
      </c>
      <c r="E184" s="334"/>
      <c r="F184" s="334"/>
      <c r="G184" s="334"/>
      <c r="H184" s="334" t="s">
        <v>3221</v>
      </c>
      <c r="I184" s="334"/>
      <c r="J184" s="334"/>
      <c r="K184" s="334"/>
      <c r="L184" s="334"/>
    </row>
    <row r="185" spans="1:14">
      <c r="A185" s="334"/>
      <c r="B185" s="334"/>
      <c r="C185" s="334"/>
      <c r="D185" s="334"/>
      <c r="E185" s="334"/>
      <c r="F185" s="334"/>
      <c r="G185" s="334"/>
      <c r="H185" s="334"/>
      <c r="I185" s="334"/>
      <c r="J185" s="334"/>
      <c r="K185" s="334"/>
      <c r="L185" s="334"/>
    </row>
    <row r="186" spans="1:14" ht="16.5">
      <c r="A186" s="1" t="s">
        <v>3207</v>
      </c>
      <c r="B186" s="741"/>
      <c r="C186" s="741"/>
      <c r="D186" s="741"/>
      <c r="E186" s="741"/>
      <c r="F186" s="741"/>
      <c r="G186" s="741"/>
      <c r="H186" s="741"/>
      <c r="I186" s="741"/>
      <c r="J186" s="741"/>
      <c r="K186" s="741"/>
      <c r="L186" s="742" t="s">
        <v>3208</v>
      </c>
    </row>
    <row r="187" spans="1:14" ht="16.5">
      <c r="A187" s="1" t="s">
        <v>3261</v>
      </c>
      <c r="B187" s="741"/>
      <c r="C187" s="741"/>
      <c r="D187" s="741"/>
      <c r="E187" s="741"/>
      <c r="F187" s="741"/>
      <c r="G187" s="741"/>
      <c r="H187" s="741"/>
      <c r="I187" s="741"/>
      <c r="J187" s="741"/>
      <c r="K187" s="741"/>
      <c r="L187" s="741"/>
    </row>
    <row r="188" spans="1:14" ht="16.5">
      <c r="A188" s="741"/>
      <c r="B188" s="741"/>
      <c r="C188" s="741"/>
      <c r="D188" s="741"/>
      <c r="E188" s="741"/>
      <c r="F188" s="741"/>
      <c r="G188" s="741"/>
      <c r="H188" s="741"/>
      <c r="I188" s="741"/>
      <c r="J188" s="741"/>
      <c r="K188" s="741"/>
      <c r="L188" s="741"/>
    </row>
    <row r="189" spans="1:14" ht="15.75">
      <c r="A189" s="743" t="s">
        <v>3210</v>
      </c>
      <c r="B189" s="744"/>
      <c r="C189" s="744"/>
      <c r="D189" s="744"/>
      <c r="E189" s="744"/>
      <c r="F189" s="744"/>
      <c r="G189" s="744"/>
      <c r="H189" s="744"/>
      <c r="I189" s="744"/>
      <c r="J189" s="744"/>
      <c r="K189" s="744"/>
      <c r="L189" s="745"/>
    </row>
    <row r="190" spans="1:14" ht="15.75">
      <c r="A190" s="746" t="s">
        <v>3211</v>
      </c>
      <c r="B190" s="747"/>
      <c r="C190" s="747"/>
      <c r="D190" s="747"/>
      <c r="E190" s="747"/>
      <c r="F190" s="747"/>
      <c r="G190" s="747"/>
      <c r="H190" s="747"/>
      <c r="I190" s="747"/>
      <c r="J190" s="747"/>
      <c r="K190" s="747"/>
      <c r="L190" s="748"/>
    </row>
    <row r="191" spans="1:14" ht="14.25" customHeight="1">
      <c r="A191" s="303"/>
      <c r="B191" s="301"/>
      <c r="C191" s="301"/>
      <c r="D191" s="301"/>
      <c r="E191" s="301"/>
      <c r="F191" s="301"/>
      <c r="G191" s="301"/>
      <c r="H191" s="301"/>
      <c r="I191" s="301"/>
      <c r="J191" s="301"/>
      <c r="K191" s="301"/>
      <c r="L191" s="302"/>
    </row>
    <row r="192" spans="1:14" ht="16.5">
      <c r="A192" s="767" t="s">
        <v>3223</v>
      </c>
      <c r="B192" s="301"/>
      <c r="C192" s="301"/>
      <c r="D192" s="301"/>
      <c r="E192" s="301"/>
      <c r="F192" s="301"/>
      <c r="G192" s="301"/>
      <c r="H192" s="301"/>
      <c r="I192" s="301"/>
      <c r="J192" s="301"/>
      <c r="K192" s="301"/>
      <c r="L192" s="302"/>
    </row>
    <row r="193" spans="1:14" ht="12.75" customHeight="1">
      <c r="A193" s="751"/>
      <c r="B193" s="752"/>
      <c r="C193" s="752"/>
      <c r="D193" s="752"/>
      <c r="E193" s="752"/>
      <c r="F193" s="752"/>
      <c r="G193" s="752"/>
      <c r="H193" s="752"/>
      <c r="I193" s="752"/>
      <c r="J193" s="752"/>
      <c r="K193" s="752"/>
      <c r="L193" s="753"/>
    </row>
    <row r="194" spans="1:14" ht="15.75">
      <c r="A194" s="270"/>
      <c r="B194" s="284" t="s">
        <v>3213</v>
      </c>
      <c r="C194" s="267" t="s">
        <v>8</v>
      </c>
      <c r="D194" s="268"/>
      <c r="E194" s="271" t="s">
        <v>3214</v>
      </c>
      <c r="F194" s="271"/>
      <c r="G194" s="271"/>
      <c r="H194" s="271"/>
      <c r="I194" s="271"/>
      <c r="J194" s="272"/>
      <c r="K194" s="267" t="s">
        <v>16</v>
      </c>
      <c r="L194" s="268"/>
    </row>
    <row r="195" spans="1:14" ht="15.75">
      <c r="A195" s="277" t="s">
        <v>3215</v>
      </c>
      <c r="B195" s="277" t="s">
        <v>11</v>
      </c>
      <c r="C195" s="278" t="s">
        <v>312</v>
      </c>
      <c r="D195" s="279"/>
      <c r="E195" s="754" t="s">
        <v>14</v>
      </c>
      <c r="F195" s="755"/>
      <c r="G195" s="754" t="s">
        <v>15</v>
      </c>
      <c r="H195" s="755"/>
      <c r="I195" s="267" t="s">
        <v>19</v>
      </c>
      <c r="J195" s="268"/>
      <c r="K195" s="278" t="s">
        <v>20</v>
      </c>
      <c r="L195" s="279"/>
    </row>
    <row r="196" spans="1:14" ht="15.75">
      <c r="A196" s="393"/>
      <c r="B196" s="393"/>
      <c r="C196" s="756"/>
      <c r="D196" s="757"/>
      <c r="E196" s="758" t="s">
        <v>13</v>
      </c>
      <c r="F196" s="759"/>
      <c r="G196" s="278" t="s">
        <v>3216</v>
      </c>
      <c r="H196" s="279"/>
      <c r="I196" s="756"/>
      <c r="J196" s="757"/>
      <c r="K196" s="392"/>
      <c r="L196" s="757"/>
    </row>
    <row r="197" spans="1:14">
      <c r="A197" s="760">
        <v>1</v>
      </c>
      <c r="B197" s="760">
        <v>2</v>
      </c>
      <c r="C197" s="761">
        <v>3</v>
      </c>
      <c r="D197" s="762"/>
      <c r="E197" s="761">
        <v>4</v>
      </c>
      <c r="F197" s="762"/>
      <c r="G197" s="761">
        <v>5</v>
      </c>
      <c r="H197" s="762"/>
      <c r="I197" s="761">
        <v>6</v>
      </c>
      <c r="J197" s="762"/>
      <c r="K197" s="761">
        <v>7</v>
      </c>
      <c r="L197" s="762"/>
      <c r="N197" s="46"/>
    </row>
    <row r="198" spans="1:14">
      <c r="A198" s="39" t="s">
        <v>3262</v>
      </c>
      <c r="B198" s="587"/>
      <c r="C198" s="63"/>
      <c r="D198" s="41">
        <v>0</v>
      </c>
      <c r="E198" s="40"/>
      <c r="F198" s="41">
        <v>0</v>
      </c>
      <c r="G198" s="40"/>
      <c r="H198" s="41">
        <v>100000</v>
      </c>
      <c r="I198" s="63"/>
      <c r="J198" s="41">
        <v>100000</v>
      </c>
      <c r="K198" s="52"/>
      <c r="L198" s="41">
        <v>100000</v>
      </c>
      <c r="N198" s="45"/>
    </row>
    <row r="199" spans="1:14">
      <c r="A199" s="39" t="s">
        <v>3263</v>
      </c>
      <c r="B199" s="587"/>
      <c r="C199" s="63"/>
      <c r="D199" s="41">
        <v>414100.36</v>
      </c>
      <c r="E199" s="52"/>
      <c r="F199" s="41">
        <v>0</v>
      </c>
      <c r="G199" s="52"/>
      <c r="H199" s="41">
        <v>500000</v>
      </c>
      <c r="I199" s="63"/>
      <c r="J199" s="41">
        <v>500000</v>
      </c>
      <c r="K199" s="52"/>
      <c r="L199" s="41">
        <v>500000</v>
      </c>
      <c r="N199" s="45"/>
    </row>
    <row r="200" spans="1:14">
      <c r="A200" s="39" t="s">
        <v>3264</v>
      </c>
      <c r="B200" s="587"/>
      <c r="C200" s="63"/>
      <c r="D200" s="41">
        <v>209200</v>
      </c>
      <c r="E200" s="52"/>
      <c r="F200" s="41">
        <v>0</v>
      </c>
      <c r="G200" s="52"/>
      <c r="H200" s="41">
        <v>750000</v>
      </c>
      <c r="I200" s="63"/>
      <c r="J200" s="41">
        <v>750000</v>
      </c>
      <c r="K200" s="52"/>
      <c r="L200" s="41">
        <v>500000</v>
      </c>
      <c r="N200" s="45"/>
    </row>
    <row r="201" spans="1:14">
      <c r="A201" s="39" t="s">
        <v>3265</v>
      </c>
      <c r="B201" s="587"/>
      <c r="C201" s="63"/>
      <c r="D201" s="41">
        <v>150000</v>
      </c>
      <c r="E201" s="52"/>
      <c r="F201" s="41">
        <v>0</v>
      </c>
      <c r="G201" s="52"/>
      <c r="H201" s="41">
        <v>350000</v>
      </c>
      <c r="I201" s="63"/>
      <c r="J201" s="41">
        <v>350000</v>
      </c>
      <c r="K201" s="52"/>
      <c r="L201" s="41">
        <v>350000</v>
      </c>
      <c r="N201" s="45"/>
    </row>
    <row r="202" spans="1:14">
      <c r="A202" s="39" t="s">
        <v>3266</v>
      </c>
      <c r="B202" s="786"/>
      <c r="C202" s="63"/>
      <c r="D202" s="41">
        <v>0</v>
      </c>
      <c r="E202" s="52"/>
      <c r="F202" s="41">
        <v>0</v>
      </c>
      <c r="G202" s="52"/>
      <c r="H202" s="41">
        <v>0</v>
      </c>
      <c r="I202" s="63"/>
      <c r="J202" s="41">
        <v>0</v>
      </c>
      <c r="K202" s="52"/>
      <c r="L202" s="41">
        <v>400000</v>
      </c>
      <c r="N202" s="45"/>
    </row>
    <row r="203" spans="1:14">
      <c r="A203" s="39" t="s">
        <v>3267</v>
      </c>
      <c r="B203" s="786"/>
      <c r="C203" s="63"/>
      <c r="D203" s="41">
        <v>0</v>
      </c>
      <c r="E203" s="52"/>
      <c r="F203" s="41">
        <v>0</v>
      </c>
      <c r="G203" s="52"/>
      <c r="H203" s="41">
        <v>0</v>
      </c>
      <c r="I203" s="63"/>
      <c r="J203" s="41">
        <v>0</v>
      </c>
      <c r="K203" s="52"/>
      <c r="L203" s="41">
        <v>150000</v>
      </c>
      <c r="N203" s="45"/>
    </row>
    <row r="204" spans="1:14">
      <c r="A204" s="39" t="s">
        <v>3268</v>
      </c>
      <c r="B204" s="786"/>
      <c r="C204" s="63"/>
      <c r="D204" s="41">
        <v>0</v>
      </c>
      <c r="E204" s="52"/>
      <c r="F204" s="41">
        <v>0</v>
      </c>
      <c r="G204" s="52"/>
      <c r="H204" s="41">
        <v>0</v>
      </c>
      <c r="I204" s="63"/>
      <c r="J204" s="41">
        <v>0</v>
      </c>
      <c r="K204" s="52"/>
      <c r="L204" s="41">
        <v>400000</v>
      </c>
      <c r="N204" s="45"/>
    </row>
    <row r="205" spans="1:14">
      <c r="A205" s="771" t="s">
        <v>3167</v>
      </c>
      <c r="B205" s="787"/>
      <c r="C205" s="766" t="s">
        <v>36</v>
      </c>
      <c r="D205" s="765">
        <f>D204+D203+D202+D201+D200+D199+D198+D178+D177+D176+D175+D174+D173+D172+D171+D170+D169+D168+D167+D166+D165+D164+D163+D162+D161+D141+D140+D139+D138+D137+D136+D135+D134+D133+D132+D131+D130+D129+D128+D127+D126+D125+D124+D103+D102+D101+D100+D99+D98+D97+D96+D95+D94+D93+D92+D91+D90+D89+D88+D87+D67+D66+D65+D64+D63+D62+D61</f>
        <v>18359481.680000003</v>
      </c>
      <c r="E205" s="766" t="s">
        <v>36</v>
      </c>
      <c r="F205" s="765">
        <f>F204+F203+F202+F201+F200+F199+F198+F178+F177+F176+F175+F174+F173+F172+F171+F170+F169+F168+F167+F166+F165+F164+F163+F162+F161+F141+F140+F139+F138+F137+F136+F135+F134+F133+F132+F131+F130+F129+F128+F127+F126+F125+F124+F104+F103+F102+F101+F100+F99+F98+F97+F96+F95+F94+F93+F92+F91+F90+F89+F88+F87+F67+F66+F65+F64+F63+F62+F61</f>
        <v>3797716.8099999996</v>
      </c>
      <c r="G205" s="766" t="s">
        <v>36</v>
      </c>
      <c r="H205" s="765">
        <f>H204+H203+H202+H201+H200+H199+H198+H178+H177+H176+H175+H174+H173+H172+H171+H170+H169+H168+H167+H166+H165+H164+H163+H162+H161+H141+H140+H139+H138+H137+H136+H135+H134+H133+H132+H131+H130+H129+H128+H127+H126+H125+H124+H104+H103+H102+H101+H100+H99+H98+H97+H96+H95+H94+H93+H92+H91+H90+H89+H88+H87+H67+H66+H65+H64+H63+H62+H61</f>
        <v>14025585.99</v>
      </c>
      <c r="I205" s="764" t="s">
        <v>36</v>
      </c>
      <c r="J205" s="765">
        <f>J204+J203+J202+J201+J200+J199+J198+J178+J177+J176+J175+J174+J173+J172+J171+J170+J169+J168+J167+J166+J165+J164+J163+J162+J161+J141+J140+J139+J138+J137+J136+J135+J134+J133+J132+J131+J130+J129+J128+J127+J126+J125+J124+J103+J102+J101+J100+J99+J98+J97+J96+J95+J94+J93+J92+J91+J90+J89+J88+J87+J67+J66+J65+J64+J63+J62+J61</f>
        <v>17823302.800000001</v>
      </c>
      <c r="K205" s="766" t="s">
        <v>36</v>
      </c>
      <c r="L205" s="765">
        <f>L204+L203+L202+L201+L200+L199+L198+L178+L177+L176+L175+L174+L173+L172+L171+L170+L169+L168+L167+L166+L165+L164+L163+L162+L161+L141+L140+L139+L138+L137+L136+L135+L134+L133+L132+L131+L130+L129+L128+L127+L126+L125+L124+L104+L103+L102+L101+L100+L99+L98+L97+L96+L95+L94+L93+L92+L91+L90+L89+L88+L87+L67+L66+L65+L64+L63+L62+L61</f>
        <v>17884302.800000001</v>
      </c>
      <c r="N205" s="45"/>
    </row>
    <row r="206" spans="1:14">
      <c r="A206" s="788" t="s">
        <v>3168</v>
      </c>
      <c r="B206" s="789"/>
      <c r="C206" s="780" t="s">
        <v>36</v>
      </c>
      <c r="D206" s="781">
        <f>D205+D58</f>
        <v>22945829.800000004</v>
      </c>
      <c r="E206" s="780" t="s">
        <v>36</v>
      </c>
      <c r="F206" s="781">
        <f>F205+F58</f>
        <v>6285587.3699999992</v>
      </c>
      <c r="G206" s="780" t="s">
        <v>36</v>
      </c>
      <c r="H206" s="781">
        <f>H205+H58</f>
        <v>18700342.829999998</v>
      </c>
      <c r="I206" s="782" t="s">
        <v>36</v>
      </c>
      <c r="J206" s="781">
        <f>J58+J205</f>
        <v>24985930.200000003</v>
      </c>
      <c r="K206" s="780" t="s">
        <v>36</v>
      </c>
      <c r="L206" s="781">
        <f>L205+L58</f>
        <v>25680348.940000001</v>
      </c>
      <c r="N206" s="45"/>
    </row>
    <row r="207" spans="1:14">
      <c r="A207" s="39"/>
      <c r="B207" s="587"/>
      <c r="C207" s="63"/>
      <c r="D207" s="41"/>
      <c r="E207" s="52"/>
      <c r="F207" s="41"/>
      <c r="G207" s="52"/>
      <c r="H207" s="41"/>
      <c r="I207" s="63"/>
      <c r="J207" s="41"/>
      <c r="K207" s="52"/>
      <c r="L207" s="41"/>
    </row>
    <row r="208" spans="1:14">
      <c r="A208" s="556" t="s">
        <v>3170</v>
      </c>
      <c r="B208" s="38"/>
      <c r="C208" s="63"/>
      <c r="D208" s="41"/>
      <c r="E208" s="40"/>
      <c r="F208" s="41"/>
      <c r="G208" s="40"/>
      <c r="H208" s="41"/>
      <c r="I208" s="52"/>
      <c r="J208" s="41"/>
      <c r="K208" s="40"/>
      <c r="L208" s="41"/>
    </row>
    <row r="209" spans="1:14">
      <c r="A209" s="556" t="s">
        <v>3172</v>
      </c>
      <c r="B209" s="38" t="s">
        <v>227</v>
      </c>
      <c r="C209" s="742" t="s">
        <v>36</v>
      </c>
      <c r="D209" s="41">
        <v>90385</v>
      </c>
      <c r="E209" s="43" t="s">
        <v>36</v>
      </c>
      <c r="F209" s="41">
        <v>0</v>
      </c>
      <c r="G209" s="43" t="s">
        <v>36</v>
      </c>
      <c r="H209" s="41">
        <v>50000</v>
      </c>
      <c r="I209" s="42" t="s">
        <v>36</v>
      </c>
      <c r="J209" s="41">
        <v>50000</v>
      </c>
      <c r="K209" s="43" t="s">
        <v>36</v>
      </c>
      <c r="L209" s="41">
        <v>50000</v>
      </c>
    </row>
    <row r="210" spans="1:14" ht="16.5">
      <c r="A210" s="39" t="s">
        <v>3173</v>
      </c>
      <c r="B210" s="38"/>
      <c r="C210" s="63"/>
      <c r="D210" s="41"/>
      <c r="E210" s="40"/>
      <c r="F210" s="41"/>
      <c r="G210" s="40"/>
      <c r="H210" s="41"/>
      <c r="I210" s="52"/>
      <c r="J210" s="302"/>
      <c r="K210" s="40"/>
      <c r="L210" s="41"/>
    </row>
    <row r="211" spans="1:14">
      <c r="A211" s="39" t="s">
        <v>3174</v>
      </c>
      <c r="B211" s="38" t="s">
        <v>229</v>
      </c>
      <c r="C211" s="63"/>
      <c r="D211" s="41">
        <v>64500</v>
      </c>
      <c r="E211" s="40"/>
      <c r="F211" s="41">
        <v>78000</v>
      </c>
      <c r="G211" s="40"/>
      <c r="H211" s="41">
        <v>2000</v>
      </c>
      <c r="I211" s="63"/>
      <c r="J211" s="41">
        <v>80000</v>
      </c>
      <c r="K211" s="40"/>
      <c r="L211" s="41">
        <v>80000</v>
      </c>
      <c r="N211" s="46"/>
    </row>
    <row r="212" spans="1:14">
      <c r="A212" s="39" t="s">
        <v>3176</v>
      </c>
      <c r="B212" s="38" t="s">
        <v>238</v>
      </c>
      <c r="C212" s="63"/>
      <c r="D212" s="41">
        <v>97580</v>
      </c>
      <c r="E212" s="40"/>
      <c r="F212" s="41">
        <v>0</v>
      </c>
      <c r="G212" s="40"/>
      <c r="H212" s="41">
        <v>300000</v>
      </c>
      <c r="I212" s="63"/>
      <c r="J212" s="41">
        <v>300000</v>
      </c>
      <c r="K212" s="40"/>
      <c r="L212" s="41">
        <v>300000</v>
      </c>
    </row>
    <row r="213" spans="1:14">
      <c r="A213" s="39" t="s">
        <v>3178</v>
      </c>
      <c r="B213" s="61" t="s">
        <v>233</v>
      </c>
      <c r="C213" s="63"/>
      <c r="D213" s="41">
        <v>25000</v>
      </c>
      <c r="E213" s="40"/>
      <c r="F213" s="41">
        <v>0</v>
      </c>
      <c r="G213" s="40"/>
      <c r="H213" s="41">
        <v>50000</v>
      </c>
      <c r="I213" s="63"/>
      <c r="J213" s="41">
        <v>50000</v>
      </c>
      <c r="K213" s="52"/>
      <c r="L213" s="41">
        <v>50000</v>
      </c>
    </row>
    <row r="214" spans="1:14">
      <c r="A214" s="771" t="s">
        <v>3179</v>
      </c>
      <c r="B214" s="790"/>
      <c r="C214" s="764" t="s">
        <v>36</v>
      </c>
      <c r="D214" s="765">
        <f>SUM(D208:D213)</f>
        <v>277465</v>
      </c>
      <c r="E214" s="791" t="s">
        <v>36</v>
      </c>
      <c r="F214" s="792">
        <f>SUM(F209:F213)</f>
        <v>78000</v>
      </c>
      <c r="G214" s="791" t="s">
        <v>36</v>
      </c>
      <c r="H214" s="792">
        <f>SUM(H208:H213)</f>
        <v>402000</v>
      </c>
      <c r="I214" s="791" t="s">
        <v>36</v>
      </c>
      <c r="J214" s="792">
        <f>SUM(J207:J213)</f>
        <v>480000</v>
      </c>
      <c r="K214" s="791" t="s">
        <v>36</v>
      </c>
      <c r="L214" s="792">
        <f>SUM(L208:L213)</f>
        <v>480000</v>
      </c>
      <c r="N214" s="45"/>
    </row>
    <row r="215" spans="1:14" ht="15.75" thickBot="1">
      <c r="A215" s="793" t="s">
        <v>3269</v>
      </c>
      <c r="B215" s="794"/>
      <c r="C215" s="795" t="s">
        <v>36</v>
      </c>
      <c r="D215" s="796">
        <f>D214+D205+D58</f>
        <v>23223294.800000004</v>
      </c>
      <c r="E215" s="797" t="s">
        <v>36</v>
      </c>
      <c r="F215" s="796">
        <f>F214+F205+F58</f>
        <v>6363587.3699999992</v>
      </c>
      <c r="G215" s="797" t="s">
        <v>36</v>
      </c>
      <c r="H215" s="796">
        <f>H214+H205+H58</f>
        <v>19102342.829999998</v>
      </c>
      <c r="I215" s="797" t="s">
        <v>36</v>
      </c>
      <c r="J215" s="798">
        <f>J214+J205+J58</f>
        <v>25465930.200000003</v>
      </c>
      <c r="K215" s="797" t="s">
        <v>36</v>
      </c>
      <c r="L215" s="796">
        <f>L214+L205+L58</f>
        <v>26160348.940000001</v>
      </c>
      <c r="N215" s="45"/>
    </row>
    <row r="216" spans="1:14" ht="14.25" customHeight="1" thickTop="1">
      <c r="A216" s="799"/>
      <c r="B216" s="784"/>
      <c r="C216" s="800"/>
      <c r="D216" s="801"/>
      <c r="E216" s="800"/>
      <c r="F216" s="801"/>
      <c r="G216" s="800"/>
      <c r="H216" s="801"/>
      <c r="I216" s="800"/>
      <c r="J216" s="801"/>
      <c r="K216" s="800"/>
      <c r="L216" s="801"/>
      <c r="N216" s="45"/>
    </row>
    <row r="217" spans="1:14" ht="12.75" customHeight="1">
      <c r="N217" s="45"/>
    </row>
    <row r="218" spans="1:14">
      <c r="A218" s="201" t="s">
        <v>653</v>
      </c>
      <c r="B218" s="201"/>
      <c r="C218" s="201" t="s">
        <v>337</v>
      </c>
      <c r="D218" s="201"/>
      <c r="E218" s="201"/>
      <c r="F218" s="201"/>
      <c r="G218" s="201"/>
      <c r="H218" s="201" t="s">
        <v>3245</v>
      </c>
      <c r="I218" s="201"/>
      <c r="J218" s="201"/>
      <c r="K218" s="201"/>
      <c r="L218" s="201"/>
      <c r="N218" s="45"/>
    </row>
    <row r="219" spans="1:14" ht="16.5">
      <c r="A219" s="741"/>
      <c r="B219" s="741"/>
      <c r="C219" s="741"/>
      <c r="D219" s="741"/>
      <c r="E219" s="741"/>
      <c r="F219" s="741"/>
      <c r="G219" s="741"/>
      <c r="H219" s="741"/>
      <c r="I219" s="741"/>
      <c r="J219" s="741"/>
      <c r="K219" s="741"/>
      <c r="L219" s="741"/>
    </row>
    <row r="220" spans="1:14" ht="16.5">
      <c r="A220" s="741"/>
      <c r="B220" s="741"/>
      <c r="C220" s="741"/>
      <c r="D220" s="741"/>
      <c r="E220" s="741"/>
      <c r="F220" s="741"/>
      <c r="G220" s="741"/>
      <c r="H220" s="741" t="s">
        <v>3219</v>
      </c>
      <c r="I220" s="741"/>
      <c r="J220" s="741"/>
      <c r="K220" s="741"/>
      <c r="L220" s="741"/>
    </row>
    <row r="221" spans="1:14">
      <c r="A221" s="201" t="s">
        <v>1388</v>
      </c>
      <c r="B221" s="201"/>
      <c r="C221" s="201"/>
      <c r="D221" s="201" t="s">
        <v>54</v>
      </c>
      <c r="E221" s="201"/>
      <c r="F221" s="201"/>
      <c r="G221" s="201"/>
      <c r="H221" s="201" t="s">
        <v>3232</v>
      </c>
      <c r="I221" s="201"/>
      <c r="J221" s="201"/>
      <c r="K221" s="201"/>
      <c r="L221" s="201"/>
      <c r="N221" s="46"/>
    </row>
    <row r="222" spans="1:14">
      <c r="A222" s="334" t="s">
        <v>1132</v>
      </c>
      <c r="B222" s="334"/>
      <c r="C222" s="334"/>
      <c r="D222" s="334" t="s">
        <v>3270</v>
      </c>
      <c r="E222" s="334"/>
      <c r="F222" s="334"/>
      <c r="G222" s="334"/>
      <c r="H222" s="334" t="s">
        <v>3221</v>
      </c>
      <c r="I222" s="334"/>
      <c r="J222" s="334"/>
      <c r="K222" s="334"/>
      <c r="L222" s="334"/>
    </row>
    <row r="223" spans="1:14">
      <c r="A223" s="334"/>
      <c r="B223" s="334"/>
      <c r="C223" s="334"/>
      <c r="D223" s="334"/>
      <c r="E223" s="334"/>
      <c r="F223" s="334"/>
      <c r="G223" s="334"/>
      <c r="H223" s="334"/>
      <c r="I223" s="334"/>
      <c r="J223" s="334"/>
      <c r="K223" s="334"/>
      <c r="L223" s="334"/>
    </row>
    <row r="224" spans="1:14" ht="16.5">
      <c r="A224" s="1" t="s">
        <v>3207</v>
      </c>
      <c r="B224" s="741"/>
      <c r="C224" s="741"/>
      <c r="D224" s="741"/>
      <c r="E224" s="741"/>
      <c r="F224" s="741"/>
      <c r="G224" s="741"/>
      <c r="H224" s="741"/>
      <c r="I224" s="741"/>
      <c r="J224" s="741"/>
      <c r="K224" s="741"/>
      <c r="L224" s="742" t="s">
        <v>3208</v>
      </c>
    </row>
    <row r="225" spans="1:14" ht="16.5">
      <c r="A225" s="1" t="s">
        <v>3271</v>
      </c>
      <c r="B225" s="741"/>
      <c r="C225" s="741"/>
      <c r="D225" s="741"/>
      <c r="E225" s="741"/>
      <c r="F225" s="741"/>
      <c r="G225" s="741"/>
      <c r="H225" s="741"/>
      <c r="I225" s="741"/>
      <c r="J225" s="741"/>
      <c r="K225" s="741"/>
      <c r="L225" s="741"/>
    </row>
    <row r="226" spans="1:14" ht="16.5">
      <c r="A226" s="741"/>
      <c r="B226" s="741"/>
      <c r="C226" s="741"/>
      <c r="D226" s="741"/>
      <c r="E226" s="741"/>
      <c r="F226" s="741"/>
      <c r="G226" s="741"/>
      <c r="H226" s="741"/>
      <c r="I226" s="741"/>
      <c r="J226" s="741"/>
      <c r="K226" s="741"/>
      <c r="L226" s="741"/>
    </row>
    <row r="227" spans="1:14" ht="15.75">
      <c r="A227" s="743" t="s">
        <v>3210</v>
      </c>
      <c r="B227" s="744"/>
      <c r="C227" s="744"/>
      <c r="D227" s="744"/>
      <c r="E227" s="744"/>
      <c r="F227" s="744"/>
      <c r="G227" s="744"/>
      <c r="H227" s="744"/>
      <c r="I227" s="744"/>
      <c r="J227" s="744"/>
      <c r="K227" s="744"/>
      <c r="L227" s="745"/>
    </row>
    <row r="228" spans="1:14" ht="15.75">
      <c r="A228" s="746" t="s">
        <v>3211</v>
      </c>
      <c r="B228" s="747"/>
      <c r="C228" s="747"/>
      <c r="D228" s="747"/>
      <c r="E228" s="747"/>
      <c r="F228" s="747"/>
      <c r="G228" s="747"/>
      <c r="H228" s="747"/>
      <c r="I228" s="747"/>
      <c r="J228" s="747"/>
      <c r="K228" s="747"/>
      <c r="L228" s="748"/>
    </row>
    <row r="229" spans="1:14" ht="16.5">
      <c r="A229" s="303"/>
      <c r="B229" s="301"/>
      <c r="C229" s="301"/>
      <c r="D229" s="301"/>
      <c r="E229" s="301"/>
      <c r="F229" s="301"/>
      <c r="G229" s="301"/>
      <c r="H229" s="301"/>
      <c r="I229" s="301"/>
      <c r="J229" s="301"/>
      <c r="K229" s="301"/>
      <c r="L229" s="302"/>
    </row>
    <row r="230" spans="1:14" ht="16.5">
      <c r="A230" s="767" t="s">
        <v>3272</v>
      </c>
      <c r="B230" s="301"/>
      <c r="C230" s="301"/>
      <c r="D230" s="301"/>
      <c r="E230" s="301"/>
      <c r="F230" s="301"/>
      <c r="G230" s="301"/>
      <c r="H230" s="301"/>
      <c r="I230" s="301"/>
      <c r="J230" s="301"/>
      <c r="K230" s="301"/>
      <c r="L230" s="302"/>
    </row>
    <row r="231" spans="1:14" ht="16.5">
      <c r="A231" s="751"/>
      <c r="B231" s="752"/>
      <c r="C231" s="752"/>
      <c r="D231" s="752"/>
      <c r="E231" s="752"/>
      <c r="F231" s="752"/>
      <c r="G231" s="752"/>
      <c r="H231" s="752"/>
      <c r="I231" s="752"/>
      <c r="J231" s="752"/>
      <c r="K231" s="752"/>
      <c r="L231" s="753"/>
    </row>
    <row r="232" spans="1:14" ht="15.75">
      <c r="A232" s="270"/>
      <c r="B232" s="357" t="s">
        <v>3213</v>
      </c>
      <c r="C232" s="267" t="s">
        <v>8</v>
      </c>
      <c r="D232" s="268"/>
      <c r="E232" s="271" t="s">
        <v>3214</v>
      </c>
      <c r="F232" s="271"/>
      <c r="G232" s="271"/>
      <c r="H232" s="271"/>
      <c r="I232" s="271"/>
      <c r="J232" s="272"/>
      <c r="K232" s="287" t="s">
        <v>16</v>
      </c>
      <c r="L232" s="268"/>
    </row>
    <row r="233" spans="1:14" ht="15.75">
      <c r="A233" s="277" t="s">
        <v>3215</v>
      </c>
      <c r="B233" s="337" t="s">
        <v>11</v>
      </c>
      <c r="C233" s="278" t="s">
        <v>312</v>
      </c>
      <c r="D233" s="279"/>
      <c r="E233" s="754" t="s">
        <v>14</v>
      </c>
      <c r="F233" s="755"/>
      <c r="G233" s="768" t="s">
        <v>15</v>
      </c>
      <c r="H233" s="755"/>
      <c r="I233" s="267" t="s">
        <v>19</v>
      </c>
      <c r="J233" s="268"/>
      <c r="K233" s="346" t="s">
        <v>20</v>
      </c>
      <c r="L233" s="279"/>
    </row>
    <row r="234" spans="1:14" ht="15.75">
      <c r="A234" s="393"/>
      <c r="B234" s="757"/>
      <c r="C234" s="756"/>
      <c r="D234" s="757"/>
      <c r="E234" s="758" t="s">
        <v>13</v>
      </c>
      <c r="F234" s="759"/>
      <c r="G234" s="346" t="s">
        <v>3216</v>
      </c>
      <c r="H234" s="279"/>
      <c r="I234" s="756"/>
      <c r="J234" s="757"/>
      <c r="K234" s="756"/>
      <c r="L234" s="757"/>
    </row>
    <row r="235" spans="1:14">
      <c r="A235" s="760">
        <v>1</v>
      </c>
      <c r="B235" s="783">
        <v>2</v>
      </c>
      <c r="C235" s="761">
        <v>3</v>
      </c>
      <c r="D235" s="762"/>
      <c r="E235" s="761">
        <v>4</v>
      </c>
      <c r="F235" s="762"/>
      <c r="G235" s="761">
        <v>5</v>
      </c>
      <c r="H235" s="762"/>
      <c r="I235" s="761">
        <v>6</v>
      </c>
      <c r="J235" s="762"/>
      <c r="K235" s="761">
        <v>7</v>
      </c>
      <c r="L235" s="762"/>
    </row>
    <row r="236" spans="1:14">
      <c r="A236" s="39" t="s">
        <v>3273</v>
      </c>
      <c r="B236" s="39"/>
      <c r="C236" s="534" t="s">
        <v>36</v>
      </c>
      <c r="D236" s="41">
        <v>589130</v>
      </c>
      <c r="E236" s="53" t="s">
        <v>36</v>
      </c>
      <c r="F236" s="41">
        <v>0</v>
      </c>
      <c r="G236" s="53" t="s">
        <v>36</v>
      </c>
      <c r="H236" s="41">
        <v>1049493.58</v>
      </c>
      <c r="I236" s="53" t="s">
        <v>36</v>
      </c>
      <c r="J236" s="41">
        <v>1049493.58</v>
      </c>
      <c r="K236" s="53" t="s">
        <v>36</v>
      </c>
      <c r="L236" s="41">
        <v>1157214.1399999999</v>
      </c>
      <c r="N236" s="46"/>
    </row>
    <row r="237" spans="1:14" ht="11.25" customHeight="1">
      <c r="A237" s="39"/>
      <c r="B237" s="39"/>
      <c r="C237" s="534"/>
      <c r="D237" s="41"/>
      <c r="E237" s="53"/>
      <c r="F237" s="41"/>
      <c r="G237" s="53"/>
      <c r="H237" s="41"/>
      <c r="I237" s="53"/>
      <c r="J237" s="41"/>
      <c r="K237" s="53"/>
      <c r="L237" s="41"/>
    </row>
    <row r="238" spans="1:14">
      <c r="A238" s="39" t="s">
        <v>3274</v>
      </c>
      <c r="B238" s="39"/>
      <c r="C238" s="534"/>
      <c r="D238" s="41">
        <v>761536</v>
      </c>
      <c r="E238" s="53"/>
      <c r="F238" s="41">
        <v>0</v>
      </c>
      <c r="G238" s="53"/>
      <c r="H238" s="41">
        <v>1026283.58</v>
      </c>
      <c r="I238" s="53"/>
      <c r="J238" s="41">
        <v>1026283.58</v>
      </c>
      <c r="K238" s="53"/>
      <c r="L238" s="41">
        <v>1129014.1399999999</v>
      </c>
    </row>
    <row r="239" spans="1:14" ht="11.25" customHeight="1">
      <c r="A239" s="39"/>
      <c r="B239" s="39"/>
      <c r="C239" s="534"/>
      <c r="D239" s="41"/>
      <c r="E239" s="53"/>
      <c r="F239" s="41"/>
      <c r="G239" s="53"/>
      <c r="H239" s="41"/>
      <c r="I239" s="53"/>
      <c r="J239" s="41"/>
      <c r="K239" s="53"/>
      <c r="L239" s="41"/>
    </row>
    <row r="240" spans="1:14">
      <c r="A240" s="39" t="s">
        <v>3275</v>
      </c>
      <c r="B240" s="39"/>
      <c r="C240" s="534"/>
      <c r="D240" s="41">
        <v>0</v>
      </c>
      <c r="E240" s="53"/>
      <c r="F240" s="41">
        <v>0</v>
      </c>
      <c r="G240" s="53"/>
      <c r="H240" s="41">
        <v>14000</v>
      </c>
      <c r="I240" s="53"/>
      <c r="J240" s="41">
        <v>14000</v>
      </c>
      <c r="K240" s="53"/>
      <c r="L240" s="41">
        <v>18000</v>
      </c>
      <c r="N240" s="45"/>
    </row>
    <row r="241" spans="1:14" ht="11.25" customHeight="1">
      <c r="A241" s="39"/>
      <c r="B241" s="39"/>
      <c r="C241" s="534"/>
      <c r="D241" s="41"/>
      <c r="E241" s="53"/>
      <c r="F241" s="41"/>
      <c r="G241" s="53"/>
      <c r="H241" s="41"/>
      <c r="I241" s="53"/>
      <c r="J241" s="41"/>
      <c r="K241" s="53"/>
      <c r="L241" s="41"/>
      <c r="N241" s="45"/>
    </row>
    <row r="242" spans="1:14">
      <c r="A242" s="39" t="s">
        <v>3276</v>
      </c>
      <c r="B242" s="39"/>
      <c r="C242" s="534"/>
      <c r="D242" s="41">
        <v>2231380</v>
      </c>
      <c r="E242" s="53"/>
      <c r="F242" s="41">
        <v>1009715</v>
      </c>
      <c r="G242" s="53"/>
      <c r="H242" s="41">
        <v>4237752.9000000004</v>
      </c>
      <c r="I242" s="53"/>
      <c r="J242" s="41">
        <v>5247467.9000000004</v>
      </c>
      <c r="K242" s="53"/>
      <c r="L242" s="41">
        <v>5786070.7000000002</v>
      </c>
      <c r="N242" s="45"/>
    </row>
    <row r="243" spans="1:14" ht="11.25" customHeight="1">
      <c r="A243" s="39"/>
      <c r="B243" s="39"/>
      <c r="C243" s="534"/>
      <c r="D243" s="41"/>
      <c r="E243" s="53"/>
      <c r="F243" s="41"/>
      <c r="G243" s="53"/>
      <c r="H243" s="41"/>
      <c r="I243" s="53"/>
      <c r="J243" s="41"/>
      <c r="K243" s="53"/>
      <c r="L243" s="41"/>
      <c r="N243" s="45"/>
    </row>
    <row r="244" spans="1:14">
      <c r="A244" s="39" t="s">
        <v>3277</v>
      </c>
      <c r="B244" s="39"/>
      <c r="C244" s="534"/>
      <c r="D244" s="41">
        <v>3751826.36</v>
      </c>
      <c r="E244" s="53"/>
      <c r="F244" s="41">
        <v>192646.89</v>
      </c>
      <c r="G244" s="53"/>
      <c r="H244" s="41">
        <v>5054821.01</v>
      </c>
      <c r="I244" s="53"/>
      <c r="J244" s="41">
        <v>5247467.9000000004</v>
      </c>
      <c r="K244" s="53"/>
      <c r="L244" s="41">
        <v>5786070.7000000002</v>
      </c>
      <c r="N244" s="45"/>
    </row>
    <row r="245" spans="1:14" ht="10.5" customHeight="1">
      <c r="A245" s="39"/>
      <c r="B245" s="78"/>
      <c r="C245" s="534"/>
      <c r="D245" s="41"/>
      <c r="E245" s="53"/>
      <c r="F245" s="41"/>
      <c r="G245" s="53"/>
      <c r="H245" s="41"/>
      <c r="I245" s="53"/>
      <c r="J245" s="41"/>
      <c r="K245" s="53"/>
      <c r="L245" s="41"/>
      <c r="N245" s="45"/>
    </row>
    <row r="246" spans="1:14">
      <c r="A246" s="39" t="s">
        <v>3278</v>
      </c>
      <c r="B246" s="39"/>
      <c r="C246" s="534"/>
      <c r="D246" s="41">
        <v>2080440</v>
      </c>
      <c r="E246" s="53"/>
      <c r="F246" s="41">
        <v>0</v>
      </c>
      <c r="G246" s="53"/>
      <c r="H246" s="41">
        <v>20525671.600000001</v>
      </c>
      <c r="I246" s="53"/>
      <c r="J246" s="41">
        <v>20525671.600000001</v>
      </c>
      <c r="K246" s="53"/>
      <c r="L246" s="41">
        <v>22580282.800000001</v>
      </c>
      <c r="N246" s="45"/>
    </row>
    <row r="247" spans="1:14" ht="11.25" customHeight="1">
      <c r="A247" s="39"/>
      <c r="B247" s="39"/>
      <c r="C247" s="534"/>
      <c r="D247" s="41"/>
      <c r="E247" s="53"/>
      <c r="F247" s="41"/>
      <c r="G247" s="53"/>
      <c r="H247" s="41"/>
      <c r="I247" s="53"/>
      <c r="J247" s="41"/>
      <c r="K247" s="53"/>
      <c r="L247" s="41"/>
      <c r="N247" s="45"/>
    </row>
    <row r="248" spans="1:14">
      <c r="A248" s="39" t="s">
        <v>3279</v>
      </c>
      <c r="B248" s="39"/>
      <c r="C248" s="534"/>
      <c r="D248" s="41">
        <v>867335</v>
      </c>
      <c r="E248" s="53"/>
      <c r="F248" s="41">
        <v>290776.45</v>
      </c>
      <c r="G248" s="53"/>
      <c r="H248" s="41">
        <v>1009223.55</v>
      </c>
      <c r="I248" s="53"/>
      <c r="J248" s="41">
        <v>1300000</v>
      </c>
      <c r="K248" s="53"/>
      <c r="L248" s="41">
        <v>1300000</v>
      </c>
      <c r="N248" s="45"/>
    </row>
    <row r="249" spans="1:14" ht="11.25" customHeight="1">
      <c r="A249" s="39"/>
      <c r="B249" s="39"/>
      <c r="C249" s="534"/>
      <c r="D249" s="41"/>
      <c r="E249" s="53"/>
      <c r="F249" s="41"/>
      <c r="G249" s="53"/>
      <c r="H249" s="41"/>
      <c r="I249" s="53"/>
      <c r="J249" s="41"/>
      <c r="K249" s="53"/>
      <c r="L249" s="41"/>
      <c r="N249" s="45"/>
    </row>
    <row r="250" spans="1:14">
      <c r="A250" s="39" t="s">
        <v>3280</v>
      </c>
      <c r="B250" s="39"/>
      <c r="C250" s="534"/>
      <c r="D250" s="41">
        <v>165000</v>
      </c>
      <c r="E250" s="53"/>
      <c r="F250" s="41">
        <v>0</v>
      </c>
      <c r="G250" s="53"/>
      <c r="H250" s="41">
        <v>165000</v>
      </c>
      <c r="I250" s="53"/>
      <c r="J250" s="41">
        <v>165000</v>
      </c>
      <c r="K250" s="53"/>
      <c r="L250" s="41">
        <v>165000</v>
      </c>
      <c r="N250" s="45"/>
    </row>
    <row r="251" spans="1:14" ht="12" customHeight="1">
      <c r="A251" s="40"/>
      <c r="B251" s="39"/>
      <c r="C251" s="534"/>
      <c r="D251" s="41"/>
      <c r="E251" s="53"/>
      <c r="F251" s="41"/>
      <c r="G251" s="53"/>
      <c r="H251" s="41"/>
      <c r="I251" s="53"/>
      <c r="J251" s="41"/>
      <c r="K251" s="53"/>
      <c r="L251" s="41"/>
    </row>
    <row r="252" spans="1:14">
      <c r="A252" s="40" t="s">
        <v>3281</v>
      </c>
      <c r="B252" s="39"/>
      <c r="C252" s="534"/>
      <c r="D252" s="41">
        <v>0</v>
      </c>
      <c r="E252" s="53"/>
      <c r="F252" s="41">
        <v>0</v>
      </c>
      <c r="G252" s="53"/>
      <c r="H252" s="41">
        <v>83000</v>
      </c>
      <c r="I252" s="53"/>
      <c r="J252" s="41">
        <v>83000</v>
      </c>
      <c r="K252" s="53"/>
      <c r="L252" s="41">
        <v>83000</v>
      </c>
    </row>
    <row r="253" spans="1:14" ht="11.25" customHeight="1">
      <c r="A253" s="40"/>
      <c r="B253" s="39"/>
      <c r="C253" s="802"/>
      <c r="D253" s="50"/>
      <c r="E253" s="802"/>
      <c r="F253" s="50"/>
      <c r="G253" s="802"/>
      <c r="H253" s="50"/>
      <c r="I253" s="802"/>
      <c r="J253" s="50"/>
      <c r="K253" s="802"/>
      <c r="L253" s="50"/>
    </row>
    <row r="254" spans="1:14" ht="15.75" thickBot="1">
      <c r="A254" s="803" t="s">
        <v>3282</v>
      </c>
      <c r="B254" s="804"/>
      <c r="C254" s="805" t="s">
        <v>36</v>
      </c>
      <c r="D254" s="806">
        <f>SUM(D236:D253)</f>
        <v>10446647.359999999</v>
      </c>
      <c r="E254" s="805" t="s">
        <v>36</v>
      </c>
      <c r="F254" s="806">
        <f>SUM(F236:F253)</f>
        <v>1493138.34</v>
      </c>
      <c r="G254" s="807" t="s">
        <v>36</v>
      </c>
      <c r="H254" s="806">
        <f>SUM(H236:H253)</f>
        <v>33165246.220000003</v>
      </c>
      <c r="I254" s="807" t="s">
        <v>36</v>
      </c>
      <c r="J254" s="806">
        <f>SUM(J236:J253)</f>
        <v>34658384.560000002</v>
      </c>
      <c r="K254" s="807" t="s">
        <v>36</v>
      </c>
      <c r="L254" s="806">
        <f>SUM(L236:L252)</f>
        <v>38004652.480000004</v>
      </c>
    </row>
    <row r="255" spans="1:14" ht="15.75" thickTop="1">
      <c r="A255" s="80"/>
      <c r="B255" s="47"/>
      <c r="C255" s="802"/>
      <c r="D255" s="50"/>
      <c r="E255" s="802"/>
      <c r="F255" s="50"/>
      <c r="G255" s="802"/>
      <c r="H255" s="50"/>
      <c r="I255" s="802"/>
      <c r="J255" s="50"/>
      <c r="K255" s="802"/>
      <c r="L255" s="50"/>
    </row>
    <row r="257" spans="1:12">
      <c r="A257" s="201" t="s">
        <v>653</v>
      </c>
      <c r="B257" s="201"/>
      <c r="C257" s="201" t="s">
        <v>337</v>
      </c>
      <c r="D257" s="201"/>
      <c r="E257" s="201"/>
      <c r="F257" s="201"/>
      <c r="G257" s="201"/>
      <c r="H257" s="201" t="s">
        <v>3245</v>
      </c>
      <c r="I257" s="201"/>
      <c r="J257" s="201"/>
      <c r="K257" s="201"/>
      <c r="L257" s="201"/>
    </row>
    <row r="258" spans="1:12" ht="16.5">
      <c r="A258" s="741"/>
      <c r="B258" s="741"/>
      <c r="C258" s="741"/>
      <c r="D258" s="741"/>
      <c r="E258" s="741"/>
      <c r="F258" s="741"/>
      <c r="G258" s="741"/>
      <c r="H258" s="741"/>
      <c r="I258" s="741"/>
      <c r="J258" s="741"/>
      <c r="K258" s="741"/>
      <c r="L258" s="741"/>
    </row>
    <row r="259" spans="1:12" ht="16.5">
      <c r="A259" s="741"/>
      <c r="B259" s="741"/>
      <c r="C259" s="741"/>
      <c r="D259" s="741"/>
      <c r="E259" s="741"/>
      <c r="F259" s="741"/>
      <c r="G259" s="741"/>
      <c r="H259" s="741" t="s">
        <v>3219</v>
      </c>
      <c r="I259" s="741"/>
      <c r="J259" s="741"/>
      <c r="K259" s="741"/>
      <c r="L259" s="741"/>
    </row>
    <row r="260" spans="1:12">
      <c r="A260" s="201" t="s">
        <v>1388</v>
      </c>
      <c r="B260" s="201"/>
      <c r="C260" s="201"/>
      <c r="D260" s="201" t="s">
        <v>54</v>
      </c>
      <c r="E260" s="201"/>
      <c r="F260" s="201"/>
      <c r="G260" s="201"/>
      <c r="H260" s="201" t="s">
        <v>3232</v>
      </c>
      <c r="I260" s="201"/>
      <c r="J260" s="201"/>
      <c r="K260" s="201"/>
      <c r="L260" s="201"/>
    </row>
    <row r="261" spans="1:12">
      <c r="A261" s="334" t="s">
        <v>1098</v>
      </c>
      <c r="B261" s="334"/>
      <c r="C261" s="334"/>
      <c r="D261" s="334" t="s">
        <v>343</v>
      </c>
      <c r="E261" s="334"/>
      <c r="F261" s="334"/>
      <c r="G261" s="334"/>
      <c r="H261" s="334" t="s">
        <v>3221</v>
      </c>
      <c r="I261" s="334"/>
      <c r="J261" s="334"/>
      <c r="K261" s="334"/>
      <c r="L261" s="334"/>
    </row>
    <row r="264" spans="1:12" ht="16.5">
      <c r="A264" s="1" t="s">
        <v>3207</v>
      </c>
      <c r="B264" s="741"/>
      <c r="C264" s="741"/>
      <c r="D264" s="741"/>
      <c r="E264" s="741"/>
      <c r="F264" s="741"/>
      <c r="G264" s="741"/>
      <c r="H264" s="741"/>
      <c r="I264" s="741"/>
      <c r="J264" s="741"/>
      <c r="K264" s="741"/>
      <c r="L264" s="742" t="s">
        <v>3208</v>
      </c>
    </row>
    <row r="265" spans="1:12" ht="16.5">
      <c r="A265" s="1" t="s">
        <v>3283</v>
      </c>
      <c r="B265" s="741"/>
      <c r="C265" s="741"/>
      <c r="D265" s="741"/>
      <c r="E265" s="741"/>
      <c r="F265" s="741"/>
      <c r="G265" s="741"/>
      <c r="H265" s="741"/>
      <c r="I265" s="741"/>
      <c r="J265" s="741"/>
      <c r="K265" s="741"/>
      <c r="L265" s="741"/>
    </row>
    <row r="266" spans="1:12" ht="16.5">
      <c r="A266" s="741"/>
      <c r="B266" s="741"/>
      <c r="C266" s="741"/>
      <c r="D266" s="741"/>
      <c r="E266" s="741"/>
      <c r="F266" s="741"/>
      <c r="G266" s="741"/>
      <c r="H266" s="741"/>
      <c r="I266" s="741"/>
      <c r="J266" s="741"/>
      <c r="K266" s="741"/>
      <c r="L266" s="741"/>
    </row>
    <row r="267" spans="1:12" ht="15.75">
      <c r="A267" s="743" t="s">
        <v>3210</v>
      </c>
      <c r="B267" s="744"/>
      <c r="C267" s="744"/>
      <c r="D267" s="744"/>
      <c r="E267" s="744"/>
      <c r="F267" s="744"/>
      <c r="G267" s="744"/>
      <c r="H267" s="744"/>
      <c r="I267" s="744"/>
      <c r="J267" s="744"/>
      <c r="K267" s="744"/>
      <c r="L267" s="745"/>
    </row>
    <row r="268" spans="1:12" ht="15.75">
      <c r="A268" s="746" t="s">
        <v>3211</v>
      </c>
      <c r="B268" s="747"/>
      <c r="C268" s="747"/>
      <c r="D268" s="747"/>
      <c r="E268" s="747"/>
      <c r="F268" s="747"/>
      <c r="G268" s="747"/>
      <c r="H268" s="747"/>
      <c r="I268" s="747"/>
      <c r="J268" s="747"/>
      <c r="K268" s="747"/>
      <c r="L268" s="748"/>
    </row>
    <row r="269" spans="1:12" ht="16.5">
      <c r="A269" s="303"/>
      <c r="B269" s="301"/>
      <c r="C269" s="301"/>
      <c r="D269" s="301"/>
      <c r="E269" s="301"/>
      <c r="F269" s="301"/>
      <c r="G269" s="301"/>
      <c r="H269" s="301"/>
      <c r="I269" s="301"/>
      <c r="J269" s="301"/>
      <c r="K269" s="301"/>
      <c r="L269" s="302"/>
    </row>
    <row r="270" spans="1:12" ht="16.5">
      <c r="A270" s="767" t="s">
        <v>3284</v>
      </c>
      <c r="B270" s="301"/>
      <c r="C270" s="301"/>
      <c r="D270" s="301"/>
      <c r="E270" s="301"/>
      <c r="F270" s="301"/>
      <c r="G270" s="301"/>
      <c r="H270" s="301"/>
      <c r="I270" s="301"/>
      <c r="J270" s="301"/>
      <c r="K270" s="301"/>
      <c r="L270" s="302"/>
    </row>
    <row r="271" spans="1:12" ht="16.5">
      <c r="A271" s="751"/>
      <c r="B271" s="752"/>
      <c r="C271" s="752"/>
      <c r="D271" s="752"/>
      <c r="E271" s="752"/>
      <c r="F271" s="752"/>
      <c r="G271" s="752"/>
      <c r="H271" s="752"/>
      <c r="I271" s="752"/>
      <c r="J271" s="752"/>
      <c r="K271" s="752"/>
      <c r="L271" s="753"/>
    </row>
    <row r="272" spans="1:12" ht="15.75">
      <c r="A272" s="270"/>
      <c r="B272" s="357" t="s">
        <v>3213</v>
      </c>
      <c r="C272" s="267" t="s">
        <v>8</v>
      </c>
      <c r="D272" s="268"/>
      <c r="E272" s="271" t="s">
        <v>3214</v>
      </c>
      <c r="F272" s="271"/>
      <c r="G272" s="271"/>
      <c r="H272" s="271"/>
      <c r="I272" s="271"/>
      <c r="J272" s="272"/>
      <c r="K272" s="287" t="s">
        <v>16</v>
      </c>
      <c r="L272" s="268"/>
    </row>
    <row r="273" spans="1:14" ht="15.75">
      <c r="A273" s="277" t="s">
        <v>3215</v>
      </c>
      <c r="B273" s="337" t="s">
        <v>11</v>
      </c>
      <c r="C273" s="278" t="s">
        <v>312</v>
      </c>
      <c r="D273" s="279"/>
      <c r="E273" s="754" t="s">
        <v>14</v>
      </c>
      <c r="F273" s="755"/>
      <c r="G273" s="768" t="s">
        <v>15</v>
      </c>
      <c r="H273" s="755"/>
      <c r="I273" s="267" t="s">
        <v>19</v>
      </c>
      <c r="J273" s="268"/>
      <c r="K273" s="346" t="s">
        <v>20</v>
      </c>
      <c r="L273" s="279"/>
      <c r="N273" s="45"/>
    </row>
    <row r="274" spans="1:14" ht="15.75">
      <c r="A274" s="393"/>
      <c r="B274" s="757"/>
      <c r="C274" s="756"/>
      <c r="D274" s="757"/>
      <c r="E274" s="758" t="s">
        <v>13</v>
      </c>
      <c r="F274" s="759"/>
      <c r="G274" s="346" t="s">
        <v>3216</v>
      </c>
      <c r="H274" s="279"/>
      <c r="I274" s="756"/>
      <c r="J274" s="757"/>
      <c r="K274" s="756"/>
      <c r="L274" s="757"/>
      <c r="N274" s="45"/>
    </row>
    <row r="275" spans="1:14">
      <c r="A275" s="760">
        <v>1</v>
      </c>
      <c r="B275" s="783">
        <v>2</v>
      </c>
      <c r="C275" s="761">
        <v>3</v>
      </c>
      <c r="D275" s="762"/>
      <c r="E275" s="761">
        <v>4</v>
      </c>
      <c r="F275" s="762"/>
      <c r="G275" s="761">
        <v>5</v>
      </c>
      <c r="H275" s="762"/>
      <c r="I275" s="761">
        <v>6</v>
      </c>
      <c r="J275" s="762"/>
      <c r="K275" s="761">
        <v>7</v>
      </c>
      <c r="L275" s="762"/>
      <c r="N275" s="45"/>
    </row>
    <row r="276" spans="1:14">
      <c r="A276" s="118" t="s">
        <v>3083</v>
      </c>
      <c r="B276" s="59"/>
      <c r="C276" s="63"/>
      <c r="D276" s="221"/>
      <c r="E276" s="52"/>
      <c r="F276" s="41"/>
      <c r="G276" s="52"/>
      <c r="H276" s="78"/>
      <c r="I276" s="52"/>
      <c r="J276" s="78"/>
      <c r="K276" s="52"/>
      <c r="L276" s="78"/>
      <c r="N276" s="45"/>
    </row>
    <row r="277" spans="1:14">
      <c r="A277" s="365" t="s">
        <v>3084</v>
      </c>
      <c r="B277" s="38"/>
      <c r="C277" s="63"/>
      <c r="D277" s="41"/>
      <c r="E277" s="52"/>
      <c r="F277" s="41"/>
      <c r="G277" s="52"/>
      <c r="H277" s="41"/>
      <c r="I277" s="52"/>
      <c r="J277" s="41"/>
      <c r="K277" s="52"/>
      <c r="L277" s="78"/>
      <c r="N277" s="45"/>
    </row>
    <row r="278" spans="1:14">
      <c r="A278" s="365" t="s">
        <v>3085</v>
      </c>
      <c r="B278" s="38"/>
      <c r="C278" s="63"/>
      <c r="D278" s="41"/>
      <c r="E278" s="52"/>
      <c r="F278" s="41"/>
      <c r="G278" s="52"/>
      <c r="H278" s="41"/>
      <c r="I278" s="52"/>
      <c r="J278" s="41"/>
      <c r="K278" s="52"/>
      <c r="L278" s="78"/>
      <c r="N278" s="45"/>
    </row>
    <row r="279" spans="1:14">
      <c r="A279" s="39" t="s">
        <v>3086</v>
      </c>
      <c r="B279" s="38" t="s">
        <v>3087</v>
      </c>
      <c r="C279" s="63" t="s">
        <v>36</v>
      </c>
      <c r="D279" s="41">
        <v>6169560</v>
      </c>
      <c r="E279" s="52" t="s">
        <v>36</v>
      </c>
      <c r="F279" s="41">
        <v>3022687.1</v>
      </c>
      <c r="G279" s="52" t="s">
        <v>36</v>
      </c>
      <c r="H279" s="41">
        <v>3837976.9</v>
      </c>
      <c r="I279" s="52" t="s">
        <v>36</v>
      </c>
      <c r="J279" s="41">
        <v>6860664</v>
      </c>
      <c r="K279" s="52" t="s">
        <v>36</v>
      </c>
      <c r="L279" s="41">
        <v>7777944</v>
      </c>
      <c r="N279" s="41"/>
    </row>
    <row r="280" spans="1:14">
      <c r="A280" s="39" t="s">
        <v>3088</v>
      </c>
      <c r="B280" s="38" t="s">
        <v>100</v>
      </c>
      <c r="C280" s="63"/>
      <c r="D280" s="41">
        <v>682800</v>
      </c>
      <c r="E280" s="52"/>
      <c r="F280" s="41">
        <v>236280</v>
      </c>
      <c r="G280" s="52"/>
      <c r="H280" s="41">
        <v>263720</v>
      </c>
      <c r="I280" s="52"/>
      <c r="J280" s="41">
        <v>500000</v>
      </c>
      <c r="K280" s="52"/>
      <c r="L280" s="41">
        <v>838080</v>
      </c>
      <c r="N280" s="45"/>
    </row>
    <row r="281" spans="1:14">
      <c r="A281" s="407" t="s">
        <v>3089</v>
      </c>
      <c r="B281" s="790"/>
      <c r="C281" s="808" t="s">
        <v>36</v>
      </c>
      <c r="D281" s="765">
        <f>SUM(D277:D280)</f>
        <v>6852360</v>
      </c>
      <c r="E281" s="809" t="s">
        <v>36</v>
      </c>
      <c r="F281" s="765">
        <f>SUM(F277:F280)</f>
        <v>3258967.1</v>
      </c>
      <c r="G281" s="809" t="s">
        <v>36</v>
      </c>
      <c r="H281" s="765">
        <f>SUM(H278:H280)</f>
        <v>4101696.9</v>
      </c>
      <c r="I281" s="809" t="s">
        <v>36</v>
      </c>
      <c r="J281" s="765">
        <f>SUM(J279:J280)</f>
        <v>7360664</v>
      </c>
      <c r="K281" s="809" t="s">
        <v>36</v>
      </c>
      <c r="L281" s="765">
        <f>SUM(L278:L280)</f>
        <v>8616024</v>
      </c>
      <c r="N281" s="45"/>
    </row>
    <row r="282" spans="1:14">
      <c r="A282" s="90" t="s">
        <v>3090</v>
      </c>
      <c r="B282" s="38"/>
      <c r="C282" s="63"/>
      <c r="D282" s="41"/>
      <c r="E282" s="52"/>
      <c r="F282" s="41"/>
      <c r="G282" s="52"/>
      <c r="H282" s="41"/>
      <c r="I282" s="52"/>
      <c r="J282" s="41"/>
      <c r="K282" s="52"/>
      <c r="L282" s="41"/>
      <c r="N282" s="45"/>
    </row>
    <row r="283" spans="1:14">
      <c r="A283" s="39" t="s">
        <v>3091</v>
      </c>
      <c r="B283" s="38" t="s">
        <v>103</v>
      </c>
      <c r="C283" s="63" t="s">
        <v>36</v>
      </c>
      <c r="D283" s="41">
        <v>288000</v>
      </c>
      <c r="E283" s="52" t="s">
        <v>36</v>
      </c>
      <c r="F283" s="41">
        <v>134000</v>
      </c>
      <c r="G283" s="52" t="s">
        <v>36</v>
      </c>
      <c r="H283" s="41">
        <v>202000</v>
      </c>
      <c r="I283" s="52" t="s">
        <v>36</v>
      </c>
      <c r="J283" s="41">
        <v>336000</v>
      </c>
      <c r="K283" s="52" t="s">
        <v>36</v>
      </c>
      <c r="L283" s="41">
        <v>336000</v>
      </c>
      <c r="N283" s="45"/>
    </row>
    <row r="284" spans="1:14">
      <c r="A284" s="39" t="s">
        <v>104</v>
      </c>
      <c r="B284" s="38" t="s">
        <v>105</v>
      </c>
      <c r="C284" s="63"/>
      <c r="D284" s="41">
        <v>684000</v>
      </c>
      <c r="E284" s="52"/>
      <c r="F284" s="41">
        <v>332156.25</v>
      </c>
      <c r="G284" s="52"/>
      <c r="H284" s="41">
        <v>419343.75</v>
      </c>
      <c r="I284" s="52"/>
      <c r="J284" s="41">
        <v>751500</v>
      </c>
      <c r="K284" s="52"/>
      <c r="L284" s="41">
        <v>751500</v>
      </c>
      <c r="N284" s="45"/>
    </row>
    <row r="285" spans="1:14">
      <c r="A285" s="39" t="s">
        <v>3092</v>
      </c>
      <c r="B285" s="38" t="s">
        <v>107</v>
      </c>
      <c r="C285" s="63"/>
      <c r="D285" s="41">
        <v>684000</v>
      </c>
      <c r="E285" s="52"/>
      <c r="F285" s="41">
        <v>332156.25</v>
      </c>
      <c r="G285" s="52"/>
      <c r="H285" s="41">
        <v>419343.75</v>
      </c>
      <c r="I285" s="52"/>
      <c r="J285" s="41">
        <v>751500</v>
      </c>
      <c r="K285" s="52"/>
      <c r="L285" s="41">
        <v>751500</v>
      </c>
      <c r="N285" s="45"/>
    </row>
    <row r="286" spans="1:14">
      <c r="A286" s="39" t="s">
        <v>3093</v>
      </c>
      <c r="B286" s="38" t="s">
        <v>109</v>
      </c>
      <c r="C286" s="63"/>
      <c r="D286" s="41">
        <v>60000</v>
      </c>
      <c r="E286" s="52"/>
      <c r="F286" s="41">
        <v>55000</v>
      </c>
      <c r="G286" s="52"/>
      <c r="H286" s="41">
        <v>15000</v>
      </c>
      <c r="I286" s="52"/>
      <c r="J286" s="41">
        <v>70000</v>
      </c>
      <c r="K286" s="52"/>
      <c r="L286" s="41">
        <v>84000</v>
      </c>
      <c r="N286" s="41"/>
    </row>
    <row r="287" spans="1:14">
      <c r="A287" s="39" t="s">
        <v>3094</v>
      </c>
      <c r="B287" s="38" t="s">
        <v>111</v>
      </c>
      <c r="C287" s="63"/>
      <c r="D287" s="41">
        <v>4000</v>
      </c>
      <c r="E287" s="52"/>
      <c r="F287" s="41">
        <v>2000</v>
      </c>
      <c r="G287" s="52"/>
      <c r="H287" s="41">
        <v>4000</v>
      </c>
      <c r="I287" s="52"/>
      <c r="J287" s="41">
        <v>6000</v>
      </c>
      <c r="K287" s="52"/>
      <c r="L287" s="41">
        <v>6000</v>
      </c>
      <c r="N287" s="45"/>
    </row>
    <row r="288" spans="1:14">
      <c r="A288" s="39" t="s">
        <v>3095</v>
      </c>
      <c r="B288" s="38" t="s">
        <v>635</v>
      </c>
      <c r="C288" s="63"/>
      <c r="D288" s="41">
        <v>55000</v>
      </c>
      <c r="E288" s="52"/>
      <c r="F288" s="41">
        <v>0</v>
      </c>
      <c r="G288" s="52"/>
      <c r="H288" s="41">
        <v>70000</v>
      </c>
      <c r="I288" s="52"/>
      <c r="J288" s="41">
        <v>70000</v>
      </c>
      <c r="K288" s="52"/>
      <c r="L288" s="41">
        <v>70000</v>
      </c>
      <c r="N288" s="45"/>
    </row>
    <row r="289" spans="1:14">
      <c r="A289" s="39" t="s">
        <v>3099</v>
      </c>
      <c r="B289" s="38" t="s">
        <v>3100</v>
      </c>
      <c r="C289" s="63"/>
      <c r="D289" s="41">
        <v>511546</v>
      </c>
      <c r="E289" s="52"/>
      <c r="F289" s="41">
        <v>500498</v>
      </c>
      <c r="G289" s="52"/>
      <c r="H289" s="41">
        <v>71224</v>
      </c>
      <c r="I289" s="52"/>
      <c r="J289" s="41">
        <v>571722</v>
      </c>
      <c r="K289" s="52"/>
      <c r="L289" s="41">
        <v>648162</v>
      </c>
      <c r="N289" s="41"/>
    </row>
    <row r="290" spans="1:14">
      <c r="A290" s="39" t="s">
        <v>125</v>
      </c>
      <c r="B290" s="38" t="s">
        <v>124</v>
      </c>
      <c r="C290" s="63"/>
      <c r="D290" s="41">
        <v>501681</v>
      </c>
      <c r="E290" s="52"/>
      <c r="F290" s="41">
        <v>0</v>
      </c>
      <c r="G290" s="52"/>
      <c r="H290" s="41">
        <v>571722</v>
      </c>
      <c r="I290" s="52"/>
      <c r="J290" s="41">
        <v>571722</v>
      </c>
      <c r="K290" s="52"/>
      <c r="L290" s="41">
        <v>648162</v>
      </c>
      <c r="N290" s="45"/>
    </row>
    <row r="291" spans="1:14">
      <c r="A291" s="39" t="s">
        <v>3101</v>
      </c>
      <c r="B291" s="38" t="s">
        <v>127</v>
      </c>
      <c r="C291" s="63"/>
      <c r="D291" s="41">
        <v>669705.31999999995</v>
      </c>
      <c r="E291" s="52"/>
      <c r="F291" s="41">
        <v>327111</v>
      </c>
      <c r="G291" s="52"/>
      <c r="H291" s="41">
        <v>496168.68</v>
      </c>
      <c r="I291" s="52"/>
      <c r="J291" s="41">
        <v>823279.68</v>
      </c>
      <c r="K291" s="52"/>
      <c r="L291" s="41">
        <v>933353.28</v>
      </c>
      <c r="N291" s="41"/>
    </row>
    <row r="292" spans="1:14">
      <c r="A292" s="39" t="s">
        <v>128</v>
      </c>
      <c r="B292" s="38" t="s">
        <v>129</v>
      </c>
      <c r="C292" s="63"/>
      <c r="D292" s="41">
        <v>69634.62</v>
      </c>
      <c r="E292" s="52"/>
      <c r="F292" s="41">
        <v>6188.86</v>
      </c>
      <c r="G292" s="52"/>
      <c r="H292" s="41">
        <v>131024.42</v>
      </c>
      <c r="I292" s="52"/>
      <c r="J292" s="41">
        <v>137213.28</v>
      </c>
      <c r="K292" s="52"/>
      <c r="L292" s="41">
        <v>155558.88</v>
      </c>
      <c r="N292" s="46"/>
    </row>
    <row r="293" spans="1:14">
      <c r="A293" s="47"/>
      <c r="B293" s="47"/>
      <c r="C293" s="81"/>
      <c r="D293" s="50"/>
      <c r="E293" s="81"/>
      <c r="F293" s="50"/>
      <c r="G293" s="81"/>
      <c r="H293" s="50"/>
      <c r="I293" s="81"/>
      <c r="J293" s="50"/>
      <c r="K293" s="81"/>
      <c r="L293" s="50"/>
      <c r="N293" s="46"/>
    </row>
    <row r="294" spans="1:14">
      <c r="N294" s="46"/>
    </row>
    <row r="295" spans="1:14">
      <c r="A295" s="201" t="s">
        <v>653</v>
      </c>
      <c r="B295" s="201"/>
      <c r="C295" s="201" t="s">
        <v>337</v>
      </c>
      <c r="D295" s="201"/>
      <c r="E295" s="201"/>
      <c r="F295" s="201"/>
      <c r="G295" s="201"/>
      <c r="H295" s="201" t="s">
        <v>3245</v>
      </c>
      <c r="I295" s="201"/>
      <c r="J295" s="201"/>
      <c r="K295" s="201"/>
      <c r="L295" s="201"/>
    </row>
    <row r="296" spans="1:14" ht="16.5">
      <c r="A296" s="741"/>
      <c r="B296" s="741"/>
      <c r="C296" s="741"/>
      <c r="D296" s="741"/>
      <c r="E296" s="741"/>
      <c r="F296" s="741"/>
      <c r="G296" s="741"/>
      <c r="H296" s="741"/>
      <c r="I296" s="741"/>
      <c r="J296" s="741"/>
      <c r="K296" s="741"/>
      <c r="L296" s="741"/>
    </row>
    <row r="297" spans="1:14" ht="16.5">
      <c r="A297" s="741"/>
      <c r="B297" s="741"/>
      <c r="C297" s="741"/>
      <c r="D297" s="741"/>
      <c r="E297" s="741"/>
      <c r="F297" s="741"/>
      <c r="G297" s="741"/>
      <c r="H297" s="741" t="s">
        <v>3219</v>
      </c>
      <c r="I297" s="741"/>
      <c r="J297" s="741"/>
      <c r="K297" s="741"/>
      <c r="L297" s="741"/>
    </row>
    <row r="298" spans="1:14">
      <c r="A298" s="201" t="s">
        <v>3285</v>
      </c>
      <c r="B298" s="201"/>
      <c r="C298" s="201"/>
      <c r="D298" s="201" t="s">
        <v>54</v>
      </c>
      <c r="E298" s="201"/>
      <c r="F298" s="201"/>
      <c r="G298" s="201"/>
      <c r="H298" s="201" t="s">
        <v>3232</v>
      </c>
      <c r="I298" s="201"/>
      <c r="J298" s="201"/>
      <c r="K298" s="201"/>
      <c r="L298" s="201"/>
    </row>
    <row r="299" spans="1:14">
      <c r="A299" s="334" t="s">
        <v>3286</v>
      </c>
      <c r="B299" s="334"/>
      <c r="C299" s="334"/>
      <c r="D299" s="334" t="s">
        <v>343</v>
      </c>
      <c r="E299" s="334"/>
      <c r="F299" s="334"/>
      <c r="G299" s="334"/>
      <c r="H299" s="334" t="s">
        <v>3221</v>
      </c>
      <c r="I299" s="334"/>
      <c r="J299" s="334"/>
      <c r="K299" s="334"/>
      <c r="L299" s="334"/>
    </row>
    <row r="301" spans="1:14" ht="16.5">
      <c r="A301" s="1" t="s">
        <v>3207</v>
      </c>
      <c r="B301" s="741"/>
      <c r="C301" s="741"/>
      <c r="D301" s="741"/>
      <c r="E301" s="741"/>
      <c r="F301" s="741"/>
      <c r="G301" s="741"/>
      <c r="H301" s="741"/>
      <c r="I301" s="741"/>
      <c r="J301" s="741"/>
      <c r="K301" s="741"/>
      <c r="L301" s="742" t="s">
        <v>3208</v>
      </c>
    </row>
    <row r="302" spans="1:14" ht="16.5">
      <c r="A302" s="1" t="s">
        <v>3287</v>
      </c>
      <c r="B302" s="741"/>
      <c r="C302" s="741"/>
      <c r="D302" s="741"/>
      <c r="E302" s="741"/>
      <c r="F302" s="741"/>
      <c r="G302" s="741"/>
      <c r="H302" s="741"/>
      <c r="I302" s="741"/>
      <c r="J302" s="741"/>
      <c r="K302" s="741"/>
      <c r="L302" s="741"/>
    </row>
    <row r="303" spans="1:14" ht="16.5">
      <c r="A303" s="741"/>
      <c r="B303" s="741"/>
      <c r="C303" s="741"/>
      <c r="D303" s="741"/>
      <c r="E303" s="741"/>
      <c r="F303" s="741"/>
      <c r="G303" s="741"/>
      <c r="H303" s="741"/>
      <c r="I303" s="741"/>
      <c r="J303" s="741"/>
      <c r="K303" s="741"/>
      <c r="L303" s="741"/>
    </row>
    <row r="304" spans="1:14" ht="15.75">
      <c r="A304" s="743" t="s">
        <v>3210</v>
      </c>
      <c r="B304" s="744"/>
      <c r="C304" s="744"/>
      <c r="D304" s="744"/>
      <c r="E304" s="744"/>
      <c r="F304" s="744"/>
      <c r="G304" s="744"/>
      <c r="H304" s="744"/>
      <c r="I304" s="744"/>
      <c r="J304" s="744"/>
      <c r="K304" s="744"/>
      <c r="L304" s="745"/>
    </row>
    <row r="305" spans="1:14" ht="15.75">
      <c r="A305" s="746" t="s">
        <v>3211</v>
      </c>
      <c r="B305" s="747"/>
      <c r="C305" s="747"/>
      <c r="D305" s="747"/>
      <c r="E305" s="747"/>
      <c r="F305" s="747"/>
      <c r="G305" s="747"/>
      <c r="H305" s="747"/>
      <c r="I305" s="747"/>
      <c r="J305" s="747"/>
      <c r="K305" s="747"/>
      <c r="L305" s="748"/>
    </row>
    <row r="306" spans="1:14" ht="16.5">
      <c r="A306" s="303"/>
      <c r="B306" s="301"/>
      <c r="C306" s="301"/>
      <c r="D306" s="301"/>
      <c r="E306" s="301"/>
      <c r="F306" s="301"/>
      <c r="G306" s="301"/>
      <c r="H306" s="301"/>
      <c r="I306" s="301"/>
      <c r="J306" s="301"/>
      <c r="K306" s="301"/>
      <c r="L306" s="302"/>
    </row>
    <row r="307" spans="1:14" ht="16.5">
      <c r="A307" s="767" t="s">
        <v>3288</v>
      </c>
      <c r="B307" s="301"/>
      <c r="C307" s="301"/>
      <c r="D307" s="301"/>
      <c r="E307" s="301"/>
      <c r="F307" s="301"/>
      <c r="G307" s="301"/>
      <c r="H307" s="301"/>
      <c r="I307" s="301"/>
      <c r="J307" s="301"/>
      <c r="K307" s="301"/>
      <c r="L307" s="302"/>
    </row>
    <row r="308" spans="1:14" ht="16.5">
      <c r="A308" s="751"/>
      <c r="B308" s="752"/>
      <c r="C308" s="752"/>
      <c r="D308" s="752"/>
      <c r="E308" s="752"/>
      <c r="F308" s="752"/>
      <c r="G308" s="752"/>
      <c r="H308" s="752"/>
      <c r="I308" s="752"/>
      <c r="J308" s="752"/>
      <c r="K308" s="752"/>
      <c r="L308" s="753"/>
    </row>
    <row r="309" spans="1:14" ht="15.75">
      <c r="A309" s="270"/>
      <c r="B309" s="357" t="s">
        <v>3213</v>
      </c>
      <c r="C309" s="267" t="s">
        <v>8</v>
      </c>
      <c r="D309" s="268"/>
      <c r="E309" s="271" t="s">
        <v>3214</v>
      </c>
      <c r="F309" s="271"/>
      <c r="G309" s="271"/>
      <c r="H309" s="271"/>
      <c r="I309" s="271"/>
      <c r="J309" s="272"/>
      <c r="K309" s="287" t="s">
        <v>16</v>
      </c>
      <c r="L309" s="268"/>
    </row>
    <row r="310" spans="1:14" ht="15.75">
      <c r="A310" s="277" t="s">
        <v>3215</v>
      </c>
      <c r="B310" s="337" t="s">
        <v>11</v>
      </c>
      <c r="C310" s="278" t="s">
        <v>312</v>
      </c>
      <c r="D310" s="279"/>
      <c r="E310" s="754" t="s">
        <v>14</v>
      </c>
      <c r="F310" s="755"/>
      <c r="G310" s="768" t="s">
        <v>15</v>
      </c>
      <c r="H310" s="755"/>
      <c r="I310" s="267" t="s">
        <v>19</v>
      </c>
      <c r="J310" s="268"/>
      <c r="K310" s="346" t="s">
        <v>20</v>
      </c>
      <c r="L310" s="279"/>
    </row>
    <row r="311" spans="1:14" ht="15.75">
      <c r="A311" s="393"/>
      <c r="B311" s="757"/>
      <c r="C311" s="756"/>
      <c r="D311" s="757"/>
      <c r="E311" s="758" t="s">
        <v>13</v>
      </c>
      <c r="F311" s="759"/>
      <c r="G311" s="346" t="s">
        <v>3216</v>
      </c>
      <c r="H311" s="279"/>
      <c r="I311" s="756"/>
      <c r="J311" s="757"/>
      <c r="K311" s="756"/>
      <c r="L311" s="757"/>
    </row>
    <row r="312" spans="1:14">
      <c r="A312" s="760">
        <v>1</v>
      </c>
      <c r="B312" s="783">
        <v>2</v>
      </c>
      <c r="C312" s="761">
        <v>3</v>
      </c>
      <c r="D312" s="762"/>
      <c r="E312" s="761">
        <v>4</v>
      </c>
      <c r="F312" s="762"/>
      <c r="G312" s="761">
        <v>5</v>
      </c>
      <c r="H312" s="762"/>
      <c r="I312" s="761">
        <v>6</v>
      </c>
      <c r="J312" s="762"/>
      <c r="K312" s="761">
        <v>7</v>
      </c>
      <c r="L312" s="762"/>
    </row>
    <row r="313" spans="1:14">
      <c r="A313" s="39" t="s">
        <v>3106</v>
      </c>
      <c r="B313" s="38" t="s">
        <v>131</v>
      </c>
      <c r="C313" s="63"/>
      <c r="D313" s="41">
        <v>55462.5</v>
      </c>
      <c r="E313" s="52"/>
      <c r="F313" s="41">
        <v>33962.51</v>
      </c>
      <c r="G313" s="52"/>
      <c r="H313" s="41">
        <v>26637.49</v>
      </c>
      <c r="I313" s="52"/>
      <c r="J313" s="41">
        <v>60600</v>
      </c>
      <c r="K313" s="52"/>
      <c r="L313" s="41">
        <v>78039.56</v>
      </c>
      <c r="N313" s="46"/>
    </row>
    <row r="314" spans="1:14">
      <c r="A314" s="39" t="s">
        <v>134</v>
      </c>
      <c r="B314" s="38" t="s">
        <v>135</v>
      </c>
      <c r="C314" s="63"/>
      <c r="D314" s="41">
        <v>0</v>
      </c>
      <c r="E314" s="52"/>
      <c r="F314" s="41">
        <v>0</v>
      </c>
      <c r="G314" s="52"/>
      <c r="H314" s="41">
        <v>0</v>
      </c>
      <c r="I314" s="52"/>
      <c r="J314" s="41">
        <v>0</v>
      </c>
      <c r="K314" s="52"/>
      <c r="L314" s="41">
        <v>1200000</v>
      </c>
      <c r="N314" s="46"/>
    </row>
    <row r="315" spans="1:14">
      <c r="A315" s="39" t="s">
        <v>3107</v>
      </c>
      <c r="B315" s="38"/>
      <c r="C315" s="63"/>
      <c r="D315" s="41"/>
      <c r="E315" s="52"/>
      <c r="F315" s="41"/>
      <c r="G315" s="52"/>
      <c r="H315" s="41"/>
      <c r="I315" s="52"/>
      <c r="J315" s="41"/>
      <c r="K315" s="52"/>
      <c r="L315" s="41"/>
    </row>
    <row r="316" spans="1:14">
      <c r="A316" s="39" t="s">
        <v>3108</v>
      </c>
      <c r="B316" s="38" t="s">
        <v>133</v>
      </c>
      <c r="C316" s="63"/>
      <c r="D316" s="41">
        <v>12969.71</v>
      </c>
      <c r="E316" s="52"/>
      <c r="F316" s="41">
        <v>6105.81</v>
      </c>
      <c r="G316" s="52"/>
      <c r="H316" s="41">
        <v>62500.83</v>
      </c>
      <c r="I316" s="52"/>
      <c r="J316" s="41">
        <v>68606.64</v>
      </c>
      <c r="K316" s="52"/>
      <c r="L316" s="41">
        <v>77779.44</v>
      </c>
      <c r="N316" s="45"/>
    </row>
    <row r="317" spans="1:14">
      <c r="A317" s="39" t="s">
        <v>3110</v>
      </c>
      <c r="B317" s="38" t="s">
        <v>137</v>
      </c>
      <c r="C317" s="63"/>
      <c r="D317" s="41">
        <v>0</v>
      </c>
      <c r="E317" s="52"/>
      <c r="F317" s="41">
        <v>70802.78</v>
      </c>
      <c r="G317" s="52"/>
      <c r="H317" s="41">
        <v>29197.22</v>
      </c>
      <c r="I317" s="52"/>
      <c r="J317" s="41">
        <v>100000</v>
      </c>
      <c r="K317" s="52"/>
      <c r="L317" s="41">
        <v>100000</v>
      </c>
      <c r="N317" s="45"/>
    </row>
    <row r="318" spans="1:14">
      <c r="A318" s="39" t="s">
        <v>3111</v>
      </c>
      <c r="B318" s="38" t="s">
        <v>137</v>
      </c>
      <c r="C318" s="63"/>
      <c r="D318" s="41">
        <v>165000</v>
      </c>
      <c r="E318" s="52"/>
      <c r="F318" s="41">
        <v>0</v>
      </c>
      <c r="G318" s="52"/>
      <c r="H318" s="41">
        <v>210000</v>
      </c>
      <c r="I318" s="52"/>
      <c r="J318" s="41">
        <v>210000</v>
      </c>
      <c r="K318" s="52"/>
      <c r="L318" s="41">
        <v>210000</v>
      </c>
      <c r="N318" s="45"/>
    </row>
    <row r="319" spans="1:14">
      <c r="A319" s="771" t="s">
        <v>3112</v>
      </c>
      <c r="B319" s="772"/>
      <c r="C319" s="808" t="s">
        <v>36</v>
      </c>
      <c r="D319" s="765">
        <f>SUM(D283+D284+D285+D286+D287+D288+D289+D290+D291+D292+D313+D314+D316+D317+D318)</f>
        <v>3760999.15</v>
      </c>
      <c r="E319" s="809" t="s">
        <v>36</v>
      </c>
      <c r="F319" s="765">
        <f>SUM(F283+F284+F285+F286+F287+F288+F289+F290+F291+F292+F313+F315+F316+F317+F318)</f>
        <v>1799981.4600000002</v>
      </c>
      <c r="G319" s="809" t="s">
        <v>36</v>
      </c>
      <c r="H319" s="765">
        <f>SUM(H283+H284+H285+H286+H287+H288+H289+H290+H291+H292+H293+H313+H316+H317+H318)</f>
        <v>2728162.1400000006</v>
      </c>
      <c r="I319" s="809" t="s">
        <v>36</v>
      </c>
      <c r="J319" s="765">
        <f>SUM(J283+J284+J285+J286+J287+J288+J289+J290+J291+J292+J293+J313+J315+J316+J317+J318)</f>
        <v>4528143.5999999996</v>
      </c>
      <c r="K319" s="809" t="s">
        <v>36</v>
      </c>
      <c r="L319" s="765">
        <f>L318+L317+L316+L315+L314+L313+L292+L291+L290+L289+L288+L287+L286+L285+L284+L283</f>
        <v>6050055.1600000001</v>
      </c>
      <c r="N319" s="45"/>
    </row>
    <row r="320" spans="1:14">
      <c r="A320" s="773" t="s">
        <v>3113</v>
      </c>
      <c r="B320" s="774"/>
      <c r="C320" s="810" t="s">
        <v>36</v>
      </c>
      <c r="D320" s="776">
        <f>SUM(D281+D319)</f>
        <v>10613359.15</v>
      </c>
      <c r="E320" s="811" t="s">
        <v>36</v>
      </c>
      <c r="F320" s="776">
        <f>SUM(F281+F319)</f>
        <v>5058948.5600000005</v>
      </c>
      <c r="G320" s="811" t="s">
        <v>36</v>
      </c>
      <c r="H320" s="776">
        <f>SUM(H281+H319)</f>
        <v>6829859.040000001</v>
      </c>
      <c r="I320" s="811" t="s">
        <v>36</v>
      </c>
      <c r="J320" s="776">
        <f>SUM(J281+J319)</f>
        <v>11888807.6</v>
      </c>
      <c r="K320" s="811" t="s">
        <v>36</v>
      </c>
      <c r="L320" s="776">
        <f>L319+L281</f>
        <v>14666079.16</v>
      </c>
      <c r="N320" s="45"/>
    </row>
    <row r="321" spans="1:14">
      <c r="A321" s="778" t="s">
        <v>3114</v>
      </c>
      <c r="B321" s="779"/>
      <c r="C321" s="812" t="s">
        <v>36</v>
      </c>
      <c r="D321" s="781">
        <f>SUM(D281+D319)</f>
        <v>10613359.15</v>
      </c>
      <c r="E321" s="813" t="s">
        <v>36</v>
      </c>
      <c r="F321" s="781">
        <f>SUM(F281+F319)</f>
        <v>5058948.5600000005</v>
      </c>
      <c r="G321" s="813" t="s">
        <v>36</v>
      </c>
      <c r="H321" s="781">
        <f>SUM(H281+H319)</f>
        <v>6829859.040000001</v>
      </c>
      <c r="I321" s="813" t="s">
        <v>36</v>
      </c>
      <c r="J321" s="781">
        <f>SUM(J281+J319)</f>
        <v>11888807.6</v>
      </c>
      <c r="K321" s="813" t="s">
        <v>36</v>
      </c>
      <c r="L321" s="781">
        <f>SUM(L281+L319)</f>
        <v>14666079.16</v>
      </c>
      <c r="N321" s="45"/>
    </row>
    <row r="322" spans="1:14">
      <c r="A322" s="39"/>
      <c r="B322" s="78"/>
      <c r="C322" s="63"/>
      <c r="D322" s="41"/>
      <c r="E322" s="52"/>
      <c r="F322" s="41"/>
      <c r="G322" s="52"/>
      <c r="H322" s="41"/>
      <c r="I322" s="52"/>
      <c r="J322" s="41"/>
      <c r="K322" s="52"/>
      <c r="L322" s="41"/>
      <c r="N322" s="45"/>
    </row>
    <row r="323" spans="1:14">
      <c r="A323" s="588" t="s">
        <v>3115</v>
      </c>
      <c r="B323" s="39"/>
      <c r="C323" s="63"/>
      <c r="D323" s="41"/>
      <c r="E323" s="52"/>
      <c r="F323" s="41"/>
      <c r="G323" s="52"/>
      <c r="H323" s="41"/>
      <c r="I323" s="52"/>
      <c r="J323" s="41"/>
      <c r="K323" s="52"/>
      <c r="L323" s="41"/>
      <c r="N323" s="45"/>
    </row>
    <row r="324" spans="1:14">
      <c r="A324" s="39" t="s">
        <v>3116</v>
      </c>
      <c r="B324" s="38" t="s">
        <v>146</v>
      </c>
      <c r="C324" s="63" t="s">
        <v>36</v>
      </c>
      <c r="D324" s="41">
        <v>759774</v>
      </c>
      <c r="E324" s="52" t="s">
        <v>36</v>
      </c>
      <c r="F324" s="41">
        <v>237573.86</v>
      </c>
      <c r="G324" s="52" t="s">
        <v>36</v>
      </c>
      <c r="H324" s="41">
        <v>362426.14</v>
      </c>
      <c r="I324" s="52" t="s">
        <v>36</v>
      </c>
      <c r="J324" s="41">
        <v>600000</v>
      </c>
      <c r="K324" s="52" t="s">
        <v>36</v>
      </c>
      <c r="L324" s="41">
        <v>591950</v>
      </c>
      <c r="N324" s="41"/>
    </row>
    <row r="325" spans="1:14">
      <c r="A325" s="39" t="s">
        <v>3119</v>
      </c>
      <c r="B325" s="38" t="s">
        <v>152</v>
      </c>
      <c r="C325" s="63"/>
      <c r="D325" s="41">
        <v>138356.41</v>
      </c>
      <c r="E325" s="52"/>
      <c r="F325" s="41">
        <v>43006</v>
      </c>
      <c r="G325" s="52"/>
      <c r="H325" s="41">
        <v>36994</v>
      </c>
      <c r="I325" s="52"/>
      <c r="J325" s="41">
        <v>80000</v>
      </c>
      <c r="K325" s="52"/>
      <c r="L325" s="41">
        <v>80000</v>
      </c>
      <c r="N325" s="45"/>
    </row>
    <row r="326" spans="1:14">
      <c r="A326" s="39" t="s">
        <v>3122</v>
      </c>
      <c r="B326" s="38" t="s">
        <v>158</v>
      </c>
      <c r="C326" s="63"/>
      <c r="D326" s="41">
        <v>49830</v>
      </c>
      <c r="E326" s="52"/>
      <c r="F326" s="41">
        <v>0</v>
      </c>
      <c r="G326" s="52"/>
      <c r="H326" s="41">
        <v>50000</v>
      </c>
      <c r="I326" s="52"/>
      <c r="J326" s="41">
        <v>50000</v>
      </c>
      <c r="K326" s="52"/>
      <c r="L326" s="41">
        <v>0</v>
      </c>
      <c r="N326" s="45"/>
    </row>
    <row r="327" spans="1:14">
      <c r="A327" s="39" t="s">
        <v>3126</v>
      </c>
      <c r="B327" s="38" t="s">
        <v>164</v>
      </c>
      <c r="C327" s="63"/>
      <c r="D327" s="41">
        <v>1000</v>
      </c>
      <c r="E327" s="52"/>
      <c r="F327" s="41">
        <v>0</v>
      </c>
      <c r="G327" s="52"/>
      <c r="H327" s="41">
        <v>1000</v>
      </c>
      <c r="I327" s="52"/>
      <c r="J327" s="41">
        <v>1000</v>
      </c>
      <c r="K327" s="52"/>
      <c r="L327" s="41">
        <v>1000</v>
      </c>
      <c r="N327" s="46"/>
    </row>
    <row r="328" spans="1:14">
      <c r="A328" s="39" t="s">
        <v>3127</v>
      </c>
      <c r="B328" s="38" t="s">
        <v>166</v>
      </c>
      <c r="C328" s="63"/>
      <c r="D328" s="41">
        <v>49000</v>
      </c>
      <c r="E328" s="52"/>
      <c r="F328" s="41">
        <v>0</v>
      </c>
      <c r="G328" s="52"/>
      <c r="H328" s="41">
        <v>66000</v>
      </c>
      <c r="I328" s="52"/>
      <c r="J328" s="41">
        <v>66000</v>
      </c>
      <c r="K328" s="52"/>
      <c r="L328" s="41">
        <v>66000</v>
      </c>
      <c r="N328" s="46"/>
    </row>
    <row r="329" spans="1:14">
      <c r="A329" s="39" t="s">
        <v>3132</v>
      </c>
      <c r="B329" s="38" t="s">
        <v>178</v>
      </c>
      <c r="C329" s="63"/>
      <c r="D329" s="41">
        <v>0</v>
      </c>
      <c r="E329" s="52"/>
      <c r="F329" s="41">
        <v>0</v>
      </c>
      <c r="G329" s="52"/>
      <c r="H329" s="41">
        <v>50000</v>
      </c>
      <c r="I329" s="52"/>
      <c r="J329" s="41">
        <v>50000</v>
      </c>
      <c r="K329" s="52"/>
      <c r="L329" s="41">
        <v>50000</v>
      </c>
      <c r="N329" s="46"/>
    </row>
    <row r="330" spans="1:14">
      <c r="A330" s="39" t="s">
        <v>3130</v>
      </c>
      <c r="B330" s="38" t="s">
        <v>3131</v>
      </c>
      <c r="C330" s="63"/>
      <c r="D330" s="41">
        <v>0</v>
      </c>
      <c r="E330" s="52"/>
      <c r="F330" s="41">
        <v>0</v>
      </c>
      <c r="G330" s="52"/>
      <c r="H330" s="41">
        <v>25000</v>
      </c>
      <c r="I330" s="52"/>
      <c r="J330" s="41">
        <v>25000</v>
      </c>
      <c r="K330" s="52"/>
      <c r="L330" s="41">
        <v>25000</v>
      </c>
      <c r="N330" s="46"/>
    </row>
    <row r="331" spans="1:14">
      <c r="A331" s="47" t="s">
        <v>3289</v>
      </c>
      <c r="B331" s="48" t="s">
        <v>192</v>
      </c>
      <c r="C331" s="81"/>
      <c r="D331" s="50">
        <v>40000</v>
      </c>
      <c r="E331" s="81"/>
      <c r="F331" s="50">
        <v>0</v>
      </c>
      <c r="G331" s="81"/>
      <c r="H331" s="50">
        <v>0</v>
      </c>
      <c r="I331" s="81"/>
      <c r="J331" s="50">
        <v>0</v>
      </c>
      <c r="K331" s="81"/>
      <c r="L331" s="50">
        <v>0</v>
      </c>
    </row>
    <row r="332" spans="1:14">
      <c r="A332" s="201" t="s">
        <v>653</v>
      </c>
      <c r="B332" s="201"/>
      <c r="C332" s="201" t="s">
        <v>337</v>
      </c>
      <c r="D332" s="201"/>
      <c r="E332" s="201"/>
      <c r="F332" s="201"/>
      <c r="G332" s="201"/>
      <c r="H332" s="201" t="s">
        <v>3245</v>
      </c>
      <c r="I332" s="201"/>
      <c r="J332" s="201"/>
      <c r="K332" s="201"/>
      <c r="L332" s="201"/>
    </row>
    <row r="333" spans="1:14" ht="16.5">
      <c r="A333" s="741"/>
      <c r="B333" s="741"/>
      <c r="C333" s="741"/>
      <c r="D333" s="741"/>
      <c r="E333" s="741"/>
      <c r="F333" s="741"/>
      <c r="G333" s="741"/>
      <c r="H333" s="741"/>
      <c r="I333" s="741"/>
      <c r="J333" s="741"/>
      <c r="K333" s="741"/>
      <c r="L333" s="741"/>
    </row>
    <row r="334" spans="1:14" ht="16.5">
      <c r="A334" s="741"/>
      <c r="B334" s="741"/>
      <c r="C334" s="741"/>
      <c r="D334" s="741"/>
      <c r="E334" s="741"/>
      <c r="F334" s="741"/>
      <c r="G334" s="741"/>
      <c r="H334" s="741" t="s">
        <v>3219</v>
      </c>
      <c r="I334" s="741"/>
      <c r="J334" s="741"/>
      <c r="K334" s="741"/>
      <c r="L334" s="741"/>
    </row>
    <row r="335" spans="1:14">
      <c r="A335" s="201" t="s">
        <v>3290</v>
      </c>
      <c r="B335" s="201"/>
      <c r="C335" s="201"/>
      <c r="D335" s="201" t="s">
        <v>54</v>
      </c>
      <c r="E335" s="201"/>
      <c r="F335" s="201"/>
      <c r="G335" s="201"/>
      <c r="H335" s="201" t="s">
        <v>3232</v>
      </c>
      <c r="I335" s="201"/>
      <c r="J335" s="201"/>
      <c r="K335" s="201"/>
      <c r="L335" s="201"/>
    </row>
    <row r="336" spans="1:14">
      <c r="A336" s="334" t="s">
        <v>1116</v>
      </c>
      <c r="B336" s="334"/>
      <c r="C336" s="334"/>
      <c r="D336" s="334" t="s">
        <v>343</v>
      </c>
      <c r="E336" s="334"/>
      <c r="F336" s="334"/>
      <c r="G336" s="334"/>
      <c r="H336" s="334" t="s">
        <v>3221</v>
      </c>
      <c r="I336" s="334"/>
      <c r="J336" s="334"/>
      <c r="K336" s="334"/>
      <c r="L336" s="334"/>
    </row>
    <row r="338" spans="1:14" ht="16.5">
      <c r="A338" s="1" t="s">
        <v>3207</v>
      </c>
      <c r="B338" s="741"/>
      <c r="C338" s="741"/>
      <c r="D338" s="741"/>
      <c r="E338" s="741"/>
      <c r="F338" s="741"/>
      <c r="G338" s="741"/>
      <c r="H338" s="741"/>
      <c r="I338" s="741"/>
      <c r="J338" s="741"/>
      <c r="K338" s="741"/>
      <c r="L338" s="742" t="s">
        <v>3208</v>
      </c>
    </row>
    <row r="339" spans="1:14" ht="16.5">
      <c r="A339" s="1" t="s">
        <v>3291</v>
      </c>
      <c r="B339" s="741"/>
      <c r="C339" s="741"/>
      <c r="D339" s="741"/>
      <c r="E339" s="741"/>
      <c r="F339" s="741"/>
      <c r="G339" s="741"/>
      <c r="H339" s="741"/>
      <c r="I339" s="741"/>
      <c r="J339" s="741"/>
      <c r="K339" s="741"/>
      <c r="L339" s="741"/>
    </row>
    <row r="340" spans="1:14" ht="16.5">
      <c r="A340" s="741"/>
      <c r="B340" s="741"/>
      <c r="C340" s="741"/>
      <c r="D340" s="741"/>
      <c r="E340" s="741"/>
      <c r="F340" s="741"/>
      <c r="G340" s="741"/>
      <c r="H340" s="741"/>
      <c r="I340" s="741"/>
      <c r="J340" s="741"/>
      <c r="K340" s="741"/>
      <c r="L340" s="741"/>
    </row>
    <row r="341" spans="1:14" ht="15.75">
      <c r="A341" s="743" t="s">
        <v>3210</v>
      </c>
      <c r="B341" s="744"/>
      <c r="C341" s="744"/>
      <c r="D341" s="744"/>
      <c r="E341" s="744"/>
      <c r="F341" s="744"/>
      <c r="G341" s="744"/>
      <c r="H341" s="744"/>
      <c r="I341" s="744"/>
      <c r="J341" s="744"/>
      <c r="K341" s="744"/>
      <c r="L341" s="745"/>
    </row>
    <row r="342" spans="1:14" ht="15.75">
      <c r="A342" s="746" t="s">
        <v>3211</v>
      </c>
      <c r="B342" s="747"/>
      <c r="C342" s="747"/>
      <c r="D342" s="747"/>
      <c r="E342" s="747"/>
      <c r="F342" s="747"/>
      <c r="G342" s="747"/>
      <c r="H342" s="747"/>
      <c r="I342" s="747"/>
      <c r="J342" s="747"/>
      <c r="K342" s="747"/>
      <c r="L342" s="748"/>
    </row>
    <row r="343" spans="1:14" ht="16.5">
      <c r="A343" s="303"/>
      <c r="B343" s="301"/>
      <c r="C343" s="301"/>
      <c r="D343" s="301"/>
      <c r="E343" s="301"/>
      <c r="F343" s="301"/>
      <c r="G343" s="301"/>
      <c r="H343" s="301"/>
      <c r="I343" s="301"/>
      <c r="J343" s="301"/>
      <c r="K343" s="301"/>
      <c r="L343" s="302"/>
    </row>
    <row r="344" spans="1:14" ht="16.5">
      <c r="A344" s="767" t="s">
        <v>3284</v>
      </c>
      <c r="B344" s="301"/>
      <c r="C344" s="301"/>
      <c r="D344" s="301"/>
      <c r="E344" s="301"/>
      <c r="F344" s="301"/>
      <c r="G344" s="301"/>
      <c r="H344" s="301"/>
      <c r="I344" s="301"/>
      <c r="J344" s="301"/>
      <c r="K344" s="301"/>
      <c r="L344" s="302"/>
    </row>
    <row r="345" spans="1:14" ht="16.5">
      <c r="A345" s="751"/>
      <c r="B345" s="752"/>
      <c r="C345" s="752"/>
      <c r="D345" s="752"/>
      <c r="E345" s="752"/>
      <c r="F345" s="752"/>
      <c r="G345" s="752"/>
      <c r="H345" s="752"/>
      <c r="I345" s="752"/>
      <c r="J345" s="752"/>
      <c r="K345" s="752"/>
      <c r="L345" s="753"/>
    </row>
    <row r="346" spans="1:14" ht="15.75">
      <c r="A346" s="270"/>
      <c r="B346" s="284" t="s">
        <v>3213</v>
      </c>
      <c r="C346" s="267" t="s">
        <v>8</v>
      </c>
      <c r="D346" s="268"/>
      <c r="E346" s="273" t="s">
        <v>3214</v>
      </c>
      <c r="F346" s="271"/>
      <c r="G346" s="271"/>
      <c r="H346" s="271"/>
      <c r="I346" s="271"/>
      <c r="J346" s="272"/>
      <c r="K346" s="267" t="s">
        <v>16</v>
      </c>
      <c r="L346" s="268"/>
    </row>
    <row r="347" spans="1:14" ht="15.75">
      <c r="A347" s="277" t="s">
        <v>3215</v>
      </c>
      <c r="B347" s="277" t="s">
        <v>11</v>
      </c>
      <c r="C347" s="278" t="s">
        <v>312</v>
      </c>
      <c r="D347" s="279"/>
      <c r="E347" s="754" t="s">
        <v>14</v>
      </c>
      <c r="F347" s="755"/>
      <c r="G347" s="754" t="s">
        <v>15</v>
      </c>
      <c r="H347" s="755"/>
      <c r="I347" s="267" t="s">
        <v>19</v>
      </c>
      <c r="J347" s="268"/>
      <c r="K347" s="278" t="s">
        <v>20</v>
      </c>
      <c r="L347" s="279"/>
    </row>
    <row r="348" spans="1:14" ht="15.75">
      <c r="A348" s="393"/>
      <c r="B348" s="393"/>
      <c r="C348" s="756"/>
      <c r="D348" s="757"/>
      <c r="E348" s="758" t="s">
        <v>13</v>
      </c>
      <c r="F348" s="759"/>
      <c r="G348" s="278" t="s">
        <v>3216</v>
      </c>
      <c r="H348" s="279"/>
      <c r="I348" s="756"/>
      <c r="J348" s="757"/>
      <c r="K348" s="392"/>
      <c r="L348" s="757"/>
    </row>
    <row r="349" spans="1:14">
      <c r="A349" s="760">
        <v>1</v>
      </c>
      <c r="B349" s="760">
        <v>2</v>
      </c>
      <c r="C349" s="761">
        <v>3</v>
      </c>
      <c r="D349" s="762"/>
      <c r="E349" s="761">
        <v>4</v>
      </c>
      <c r="F349" s="762"/>
      <c r="G349" s="761">
        <v>5</v>
      </c>
      <c r="H349" s="762"/>
      <c r="I349" s="761">
        <v>6</v>
      </c>
      <c r="J349" s="762"/>
      <c r="K349" s="761">
        <v>7</v>
      </c>
      <c r="L349" s="762"/>
    </row>
    <row r="350" spans="1:14">
      <c r="A350" s="59" t="s">
        <v>3292</v>
      </c>
      <c r="B350" s="38" t="s">
        <v>3293</v>
      </c>
      <c r="C350" s="63"/>
      <c r="D350" s="41">
        <v>100000</v>
      </c>
      <c r="E350" s="40"/>
      <c r="F350" s="41">
        <v>0</v>
      </c>
      <c r="G350" s="40"/>
      <c r="H350" s="41">
        <v>0</v>
      </c>
      <c r="I350" s="52"/>
      <c r="J350" s="41">
        <v>0</v>
      </c>
      <c r="K350" s="40"/>
      <c r="L350" s="41">
        <v>0</v>
      </c>
    </row>
    <row r="351" spans="1:14">
      <c r="A351" s="39" t="s">
        <v>3162</v>
      </c>
      <c r="B351" s="38" t="s">
        <v>172</v>
      </c>
      <c r="C351" s="63"/>
      <c r="D351" s="41">
        <v>152702</v>
      </c>
      <c r="E351" s="40"/>
      <c r="F351" s="41">
        <v>0</v>
      </c>
      <c r="G351" s="40"/>
      <c r="H351" s="41">
        <v>145000</v>
      </c>
      <c r="I351" s="52"/>
      <c r="J351" s="41">
        <v>145000</v>
      </c>
      <c r="K351" s="40"/>
      <c r="L351" s="41">
        <v>0</v>
      </c>
      <c r="N351" s="46"/>
    </row>
    <row r="352" spans="1:14">
      <c r="A352" s="39" t="s">
        <v>3164</v>
      </c>
      <c r="B352" s="38" t="s">
        <v>217</v>
      </c>
      <c r="C352" s="63"/>
      <c r="D352" s="41">
        <v>0</v>
      </c>
      <c r="E352" s="40"/>
      <c r="F352" s="41">
        <v>0</v>
      </c>
      <c r="G352" s="40"/>
      <c r="H352" s="41">
        <v>80000</v>
      </c>
      <c r="I352" s="52"/>
      <c r="J352" s="41">
        <v>80000</v>
      </c>
      <c r="K352" s="40"/>
      <c r="L352" s="41">
        <v>0</v>
      </c>
      <c r="N352" s="45"/>
    </row>
    <row r="353" spans="1:14">
      <c r="A353" s="39" t="s">
        <v>3166</v>
      </c>
      <c r="B353" s="38" t="s">
        <v>223</v>
      </c>
      <c r="C353" s="63"/>
      <c r="D353" s="41">
        <v>549760</v>
      </c>
      <c r="E353" s="40"/>
      <c r="F353" s="41">
        <v>0</v>
      </c>
      <c r="G353" s="40"/>
      <c r="H353" s="41">
        <v>25000</v>
      </c>
      <c r="I353" s="52"/>
      <c r="J353" s="41">
        <v>25000</v>
      </c>
      <c r="K353" s="40"/>
      <c r="L353" s="41">
        <v>0</v>
      </c>
      <c r="N353" s="45"/>
    </row>
    <row r="354" spans="1:14">
      <c r="A354" s="771" t="s">
        <v>3167</v>
      </c>
      <c r="B354" s="771"/>
      <c r="C354" s="809" t="s">
        <v>36</v>
      </c>
      <c r="D354" s="765">
        <f>D353+D352+D351+D350+D331+D330+D329+D328+D327+D326+D325+D324</f>
        <v>1840422.41</v>
      </c>
      <c r="E354" s="808" t="s">
        <v>36</v>
      </c>
      <c r="F354" s="765">
        <f>SUM(F324+F325+F326+F327+F328+F329+F330+F350+F351+F352+F353)</f>
        <v>280579.86</v>
      </c>
      <c r="G354" s="808" t="s">
        <v>36</v>
      </c>
      <c r="H354" s="765">
        <f>SUM(H324+H325+H326+H327+H328+H329+H330+H350+H351+H352+H353)</f>
        <v>841420.14</v>
      </c>
      <c r="I354" s="809" t="s">
        <v>36</v>
      </c>
      <c r="J354" s="765">
        <f>SUM(J324+J325+J326+J327+J328+J329+J330+J331+J350+J351+J352+J353)</f>
        <v>1122000</v>
      </c>
      <c r="K354" s="808" t="s">
        <v>36</v>
      </c>
      <c r="L354" s="765">
        <f>SUM(L324+L325+L326+L327+L328+L329+L330+L351+L352+L353)</f>
        <v>813950</v>
      </c>
      <c r="N354" s="45"/>
    </row>
    <row r="355" spans="1:14">
      <c r="A355" s="788" t="s">
        <v>3168</v>
      </c>
      <c r="B355" s="788"/>
      <c r="C355" s="813" t="s">
        <v>36</v>
      </c>
      <c r="D355" s="814">
        <f>SUM(D354+D321)</f>
        <v>12453781.560000001</v>
      </c>
      <c r="E355" s="812" t="s">
        <v>36</v>
      </c>
      <c r="F355" s="781">
        <f>SUM(F321+F354)</f>
        <v>5339528.4200000009</v>
      </c>
      <c r="G355" s="812" t="s">
        <v>36</v>
      </c>
      <c r="H355" s="781">
        <f>SUM(H354+H321)</f>
        <v>7671279.1800000006</v>
      </c>
      <c r="I355" s="813" t="s">
        <v>36</v>
      </c>
      <c r="J355" s="781">
        <f>SUM(J354+J321)</f>
        <v>13010807.6</v>
      </c>
      <c r="K355" s="812" t="s">
        <v>36</v>
      </c>
      <c r="L355" s="781">
        <f>SUM(L321+L354)</f>
        <v>15480029.16</v>
      </c>
      <c r="N355" s="45"/>
    </row>
    <row r="356" spans="1:14">
      <c r="A356" s="39"/>
      <c r="B356" s="39"/>
      <c r="C356" s="63"/>
      <c r="D356" s="41"/>
      <c r="E356" s="40"/>
      <c r="F356" s="41"/>
      <c r="G356" s="40"/>
      <c r="H356" s="41"/>
      <c r="I356" s="52"/>
      <c r="J356" s="41"/>
      <c r="K356" s="40"/>
      <c r="L356" s="41"/>
      <c r="N356" s="45"/>
    </row>
    <row r="357" spans="1:14">
      <c r="A357" s="556" t="s">
        <v>3170</v>
      </c>
      <c r="B357" s="38"/>
      <c r="C357" s="63"/>
      <c r="D357" s="41"/>
      <c r="E357" s="40"/>
      <c r="F357" s="41"/>
      <c r="G357" s="40"/>
      <c r="H357" s="41"/>
      <c r="I357" s="52"/>
      <c r="J357" s="41"/>
      <c r="K357" s="40"/>
      <c r="L357" s="41"/>
      <c r="N357" s="45"/>
    </row>
    <row r="358" spans="1:14">
      <c r="A358" s="39" t="s">
        <v>3178</v>
      </c>
      <c r="B358" s="38" t="s">
        <v>233</v>
      </c>
      <c r="C358" s="63" t="s">
        <v>36</v>
      </c>
      <c r="D358" s="41">
        <v>0</v>
      </c>
      <c r="E358" s="40" t="s">
        <v>36</v>
      </c>
      <c r="F358" s="41">
        <v>0</v>
      </c>
      <c r="G358" s="40" t="s">
        <v>36</v>
      </c>
      <c r="H358" s="41">
        <v>10000</v>
      </c>
      <c r="I358" s="52" t="s">
        <v>36</v>
      </c>
      <c r="J358" s="41">
        <v>10000</v>
      </c>
      <c r="K358" s="40" t="s">
        <v>36</v>
      </c>
      <c r="L358" s="41">
        <v>0</v>
      </c>
    </row>
    <row r="359" spans="1:14">
      <c r="A359" s="39" t="s">
        <v>3175</v>
      </c>
      <c r="B359" s="38" t="s">
        <v>235</v>
      </c>
      <c r="C359" s="63"/>
      <c r="D359" s="41">
        <v>0</v>
      </c>
      <c r="E359" s="40"/>
      <c r="F359" s="41">
        <v>0</v>
      </c>
      <c r="G359" s="40"/>
      <c r="H359" s="41">
        <v>20000</v>
      </c>
      <c r="I359" s="52"/>
      <c r="J359" s="41">
        <v>20000</v>
      </c>
      <c r="K359" s="40"/>
      <c r="L359" s="41">
        <v>0</v>
      </c>
      <c r="N359" s="45"/>
    </row>
    <row r="360" spans="1:14">
      <c r="A360" s="771" t="s">
        <v>3179</v>
      </c>
      <c r="B360" s="790"/>
      <c r="C360" s="809" t="s">
        <v>36</v>
      </c>
      <c r="D360" s="765">
        <f>SUM(D358:D359)</f>
        <v>0</v>
      </c>
      <c r="E360" s="808" t="s">
        <v>36</v>
      </c>
      <c r="F360" s="765">
        <f>SUM(F358:F359)</f>
        <v>0</v>
      </c>
      <c r="G360" s="808" t="s">
        <v>36</v>
      </c>
      <c r="H360" s="765">
        <f>SUM(H358:H359)</f>
        <v>30000</v>
      </c>
      <c r="I360" s="809" t="s">
        <v>36</v>
      </c>
      <c r="J360" s="765">
        <f>SUM(J358:J359)</f>
        <v>30000</v>
      </c>
      <c r="K360" s="808" t="s">
        <v>36</v>
      </c>
      <c r="L360" s="765">
        <f>SUM(L358:L359)</f>
        <v>0</v>
      </c>
      <c r="N360" s="45"/>
    </row>
    <row r="361" spans="1:14" ht="15.75" thickBot="1">
      <c r="A361" s="793" t="s">
        <v>3269</v>
      </c>
      <c r="B361" s="794"/>
      <c r="C361" s="815" t="s">
        <v>36</v>
      </c>
      <c r="D361" s="796">
        <f>SUM(D321+D354+D360)</f>
        <v>12453781.560000001</v>
      </c>
      <c r="E361" s="815" t="s">
        <v>36</v>
      </c>
      <c r="F361" s="796">
        <f>SUM(F321+F354+F360)</f>
        <v>5339528.4200000009</v>
      </c>
      <c r="G361" s="815" t="s">
        <v>36</v>
      </c>
      <c r="H361" s="796">
        <f>SUM(H360+H354+H321)</f>
        <v>7701279.1800000006</v>
      </c>
      <c r="I361" s="816" t="s">
        <v>36</v>
      </c>
      <c r="J361" s="796">
        <f>SUM(J321+J354+J360)</f>
        <v>13040807.6</v>
      </c>
      <c r="K361" s="815" t="s">
        <v>36</v>
      </c>
      <c r="L361" s="796">
        <f>SUM(L321+L354+L360)</f>
        <v>15480029.16</v>
      </c>
      <c r="N361" s="45"/>
    </row>
    <row r="362" spans="1:14" ht="15.75" thickTop="1">
      <c r="A362" s="39"/>
      <c r="B362" s="587"/>
      <c r="C362" s="52"/>
      <c r="D362" s="41"/>
      <c r="E362" s="40"/>
      <c r="F362" s="41"/>
      <c r="G362" s="40"/>
      <c r="H362" s="41"/>
      <c r="I362" s="52"/>
      <c r="J362" s="41"/>
      <c r="K362" s="40"/>
      <c r="L362" s="41"/>
      <c r="N362" s="45"/>
    </row>
    <row r="363" spans="1:14">
      <c r="A363" s="39"/>
      <c r="B363" s="587"/>
      <c r="C363" s="52"/>
      <c r="D363" s="41"/>
      <c r="E363" s="40"/>
      <c r="F363" s="41"/>
      <c r="G363" s="40"/>
      <c r="H363" s="41"/>
      <c r="I363" s="52"/>
      <c r="J363" s="41"/>
      <c r="K363" s="40"/>
      <c r="L363" s="41"/>
      <c r="N363" s="45"/>
    </row>
    <row r="364" spans="1:14">
      <c r="A364" s="39"/>
      <c r="B364" s="587"/>
      <c r="C364" s="52"/>
      <c r="D364" s="41"/>
      <c r="E364" s="40"/>
      <c r="F364" s="41"/>
      <c r="G364" s="40"/>
      <c r="H364" s="41"/>
      <c r="I364" s="52"/>
      <c r="J364" s="41"/>
      <c r="K364" s="40"/>
      <c r="L364" s="41"/>
      <c r="N364" s="45"/>
    </row>
    <row r="365" spans="1:14">
      <c r="A365" s="39"/>
      <c r="B365" s="587"/>
      <c r="C365" s="52"/>
      <c r="D365" s="41"/>
      <c r="E365" s="40"/>
      <c r="F365" s="41"/>
      <c r="G365" s="40"/>
      <c r="H365" s="41"/>
      <c r="I365" s="52"/>
      <c r="J365" s="41"/>
      <c r="K365" s="40"/>
      <c r="L365" s="41"/>
      <c r="N365" s="45"/>
    </row>
    <row r="366" spans="1:14">
      <c r="A366" s="39"/>
      <c r="B366" s="587"/>
      <c r="C366" s="52"/>
      <c r="D366" s="41"/>
      <c r="E366" s="40"/>
      <c r="F366" s="41"/>
      <c r="G366" s="40"/>
      <c r="H366" s="41"/>
      <c r="I366" s="52"/>
      <c r="J366" s="41"/>
      <c r="K366" s="40"/>
      <c r="L366" s="41"/>
      <c r="N366" s="45"/>
    </row>
    <row r="367" spans="1:14">
      <c r="A367" s="47"/>
      <c r="B367" s="47"/>
      <c r="C367" s="81"/>
      <c r="D367" s="50"/>
      <c r="E367" s="80"/>
      <c r="F367" s="50"/>
      <c r="G367" s="80"/>
      <c r="H367" s="50"/>
      <c r="I367" s="81"/>
      <c r="J367" s="50"/>
      <c r="K367" s="80"/>
      <c r="L367" s="50"/>
    </row>
    <row r="369" spans="1:12">
      <c r="A369" s="201" t="s">
        <v>653</v>
      </c>
      <c r="B369" s="201"/>
      <c r="C369" s="201" t="s">
        <v>337</v>
      </c>
      <c r="D369" s="201"/>
      <c r="E369" s="201"/>
      <c r="F369" s="201"/>
      <c r="G369" s="201"/>
      <c r="H369" s="201" t="s">
        <v>3245</v>
      </c>
      <c r="I369" s="201"/>
      <c r="J369" s="201"/>
      <c r="K369" s="201"/>
      <c r="L369" s="201"/>
    </row>
    <row r="370" spans="1:12" ht="16.5">
      <c r="A370" s="741"/>
      <c r="B370" s="741"/>
      <c r="C370" s="741"/>
      <c r="D370" s="741"/>
      <c r="E370" s="741"/>
      <c r="F370" s="741"/>
      <c r="G370" s="741"/>
      <c r="H370" s="741"/>
      <c r="I370" s="741"/>
      <c r="J370" s="741"/>
      <c r="K370" s="741"/>
      <c r="L370" s="741"/>
    </row>
    <row r="371" spans="1:12" ht="16.5">
      <c r="A371" s="741"/>
      <c r="B371" s="741"/>
      <c r="C371" s="741"/>
      <c r="D371" s="741"/>
      <c r="E371" s="741"/>
      <c r="F371" s="741"/>
      <c r="G371" s="741"/>
      <c r="H371" s="741" t="s">
        <v>3219</v>
      </c>
      <c r="I371" s="741"/>
      <c r="J371" s="741"/>
      <c r="K371" s="741"/>
      <c r="L371" s="741"/>
    </row>
    <row r="372" spans="1:12">
      <c r="A372" s="201" t="s">
        <v>3285</v>
      </c>
      <c r="B372" s="201"/>
      <c r="C372" s="201"/>
      <c r="D372" s="201" t="s">
        <v>54</v>
      </c>
      <c r="E372" s="201"/>
      <c r="F372" s="201"/>
      <c r="G372" s="201"/>
      <c r="H372" s="201" t="s">
        <v>3232</v>
      </c>
      <c r="I372" s="201"/>
      <c r="J372" s="201"/>
      <c r="K372" s="201"/>
      <c r="L372" s="201"/>
    </row>
    <row r="373" spans="1:12">
      <c r="A373" s="334" t="s">
        <v>3294</v>
      </c>
      <c r="B373" s="334"/>
      <c r="C373" s="334"/>
      <c r="D373" s="334" t="s">
        <v>343</v>
      </c>
      <c r="E373" s="334"/>
      <c r="F373" s="334"/>
      <c r="G373" s="334"/>
      <c r="H373" s="334" t="s">
        <v>3221</v>
      </c>
      <c r="I373" s="334"/>
      <c r="J373" s="334"/>
      <c r="K373" s="334"/>
      <c r="L373" s="334"/>
    </row>
    <row r="375" spans="1:12" ht="16.5">
      <c r="A375" s="1" t="s">
        <v>3207</v>
      </c>
      <c r="B375" s="741"/>
      <c r="C375" s="741"/>
      <c r="D375" s="741"/>
      <c r="E375" s="741"/>
      <c r="F375" s="741"/>
      <c r="G375" s="741"/>
      <c r="H375" s="741"/>
      <c r="I375" s="741"/>
      <c r="J375" s="741"/>
      <c r="K375" s="741"/>
      <c r="L375" s="742" t="s">
        <v>3208</v>
      </c>
    </row>
    <row r="376" spans="1:12" ht="16.5">
      <c r="A376" s="1" t="s">
        <v>3295</v>
      </c>
      <c r="B376" s="741"/>
      <c r="C376" s="741"/>
      <c r="D376" s="741"/>
      <c r="E376" s="741"/>
      <c r="F376" s="741"/>
      <c r="G376" s="741"/>
      <c r="H376" s="741"/>
      <c r="I376" s="741"/>
      <c r="J376" s="741"/>
      <c r="K376" s="741"/>
      <c r="L376" s="741"/>
    </row>
    <row r="377" spans="1:12" ht="16.5">
      <c r="A377" s="741"/>
      <c r="B377" s="741"/>
      <c r="C377" s="741"/>
      <c r="D377" s="741"/>
      <c r="E377" s="741"/>
      <c r="F377" s="741"/>
      <c r="G377" s="741"/>
      <c r="H377" s="741"/>
      <c r="I377" s="741"/>
      <c r="J377" s="741"/>
      <c r="K377" s="741"/>
      <c r="L377" s="741"/>
    </row>
    <row r="378" spans="1:12" ht="15.75">
      <c r="A378" s="743" t="s">
        <v>3210</v>
      </c>
      <c r="B378" s="744"/>
      <c r="C378" s="744"/>
      <c r="D378" s="744"/>
      <c r="E378" s="744"/>
      <c r="F378" s="744"/>
      <c r="G378" s="744"/>
      <c r="H378" s="744"/>
      <c r="I378" s="744"/>
      <c r="J378" s="744"/>
      <c r="K378" s="744"/>
      <c r="L378" s="745"/>
    </row>
    <row r="379" spans="1:12" ht="15.75">
      <c r="A379" s="746" t="s">
        <v>3211</v>
      </c>
      <c r="B379" s="747"/>
      <c r="C379" s="747"/>
      <c r="D379" s="747"/>
      <c r="E379" s="747"/>
      <c r="F379" s="747"/>
      <c r="G379" s="747"/>
      <c r="H379" s="747"/>
      <c r="I379" s="747"/>
      <c r="J379" s="747"/>
      <c r="K379" s="747"/>
      <c r="L379" s="748"/>
    </row>
    <row r="380" spans="1:12" ht="16.5">
      <c r="A380" s="303"/>
      <c r="B380" s="301"/>
      <c r="C380" s="301"/>
      <c r="D380" s="301"/>
      <c r="E380" s="301"/>
      <c r="F380" s="301"/>
      <c r="G380" s="301"/>
      <c r="H380" s="301"/>
      <c r="I380" s="301"/>
      <c r="J380" s="301"/>
      <c r="K380" s="301"/>
      <c r="L380" s="302"/>
    </row>
    <row r="381" spans="1:12" ht="16.5">
      <c r="A381" s="767" t="s">
        <v>3296</v>
      </c>
      <c r="B381" s="301"/>
      <c r="C381" s="301"/>
      <c r="D381" s="301"/>
      <c r="E381" s="301"/>
      <c r="F381" s="301"/>
      <c r="G381" s="301"/>
      <c r="H381" s="301"/>
      <c r="I381" s="301"/>
      <c r="J381" s="301"/>
      <c r="K381" s="301"/>
      <c r="L381" s="302"/>
    </row>
    <row r="382" spans="1:12" ht="12.75" customHeight="1">
      <c r="A382" s="751"/>
      <c r="B382" s="752"/>
      <c r="C382" s="752"/>
      <c r="D382" s="752"/>
      <c r="E382" s="752"/>
      <c r="F382" s="752"/>
      <c r="G382" s="752"/>
      <c r="H382" s="752"/>
      <c r="I382" s="752"/>
      <c r="J382" s="752"/>
      <c r="K382" s="752"/>
      <c r="L382" s="753"/>
    </row>
    <row r="383" spans="1:12" ht="15.75">
      <c r="A383" s="270"/>
      <c r="B383" s="357" t="s">
        <v>3213</v>
      </c>
      <c r="C383" s="267" t="s">
        <v>8</v>
      </c>
      <c r="D383" s="268"/>
      <c r="E383" s="271" t="s">
        <v>3214</v>
      </c>
      <c r="F383" s="271"/>
      <c r="G383" s="271"/>
      <c r="H383" s="271"/>
      <c r="I383" s="271"/>
      <c r="J383" s="272"/>
      <c r="K383" s="287" t="s">
        <v>16</v>
      </c>
      <c r="L383" s="268"/>
    </row>
    <row r="384" spans="1:12" ht="15.75">
      <c r="A384" s="277" t="s">
        <v>3215</v>
      </c>
      <c r="B384" s="337" t="s">
        <v>11</v>
      </c>
      <c r="C384" s="278" t="s">
        <v>312</v>
      </c>
      <c r="D384" s="279"/>
      <c r="E384" s="754" t="s">
        <v>14</v>
      </c>
      <c r="F384" s="755"/>
      <c r="G384" s="768" t="s">
        <v>15</v>
      </c>
      <c r="H384" s="755"/>
      <c r="I384" s="267" t="s">
        <v>19</v>
      </c>
      <c r="J384" s="268"/>
      <c r="K384" s="346" t="s">
        <v>20</v>
      </c>
      <c r="L384" s="279"/>
    </row>
    <row r="385" spans="1:14" ht="15.75">
      <c r="A385" s="393"/>
      <c r="B385" s="757"/>
      <c r="C385" s="756"/>
      <c r="D385" s="757"/>
      <c r="E385" s="758" t="s">
        <v>13</v>
      </c>
      <c r="F385" s="759"/>
      <c r="G385" s="346" t="s">
        <v>3216</v>
      </c>
      <c r="H385" s="279"/>
      <c r="I385" s="756"/>
      <c r="J385" s="757"/>
      <c r="K385" s="756"/>
      <c r="L385" s="757"/>
    </row>
    <row r="386" spans="1:14">
      <c r="A386" s="760">
        <v>1</v>
      </c>
      <c r="B386" s="783">
        <v>2</v>
      </c>
      <c r="C386" s="761">
        <v>3</v>
      </c>
      <c r="D386" s="762"/>
      <c r="E386" s="761">
        <v>4</v>
      </c>
      <c r="F386" s="762"/>
      <c r="G386" s="761">
        <v>5</v>
      </c>
      <c r="H386" s="762"/>
      <c r="I386" s="761">
        <v>6</v>
      </c>
      <c r="J386" s="762"/>
      <c r="K386" s="761">
        <v>7</v>
      </c>
      <c r="L386" s="762"/>
    </row>
    <row r="387" spans="1:14">
      <c r="A387" s="118" t="s">
        <v>3083</v>
      </c>
      <c r="B387" s="59"/>
      <c r="C387" s="63"/>
      <c r="D387" s="62"/>
      <c r="E387" s="52"/>
      <c r="F387" s="41"/>
      <c r="G387" s="52"/>
      <c r="H387" s="41"/>
      <c r="I387" s="52"/>
      <c r="J387" s="41"/>
      <c r="K387" s="52"/>
      <c r="L387" s="41"/>
    </row>
    <row r="388" spans="1:14">
      <c r="A388" s="365" t="s">
        <v>3084</v>
      </c>
      <c r="B388" s="38"/>
      <c r="C388" s="63"/>
      <c r="D388" s="41"/>
      <c r="E388" s="52"/>
      <c r="F388" s="41"/>
      <c r="G388" s="52"/>
      <c r="H388" s="41"/>
      <c r="I388" s="52"/>
      <c r="J388" s="41"/>
      <c r="K388" s="52"/>
      <c r="L388" s="41"/>
    </row>
    <row r="389" spans="1:14">
      <c r="A389" s="365" t="s">
        <v>3085</v>
      </c>
      <c r="B389" s="38"/>
      <c r="C389" s="63"/>
      <c r="D389" s="41"/>
      <c r="E389" s="52"/>
      <c r="F389" s="41"/>
      <c r="G389" s="52"/>
      <c r="H389" s="41"/>
      <c r="I389" s="52"/>
      <c r="J389" s="41"/>
      <c r="K389" s="52"/>
      <c r="L389" s="41"/>
    </row>
    <row r="390" spans="1:14">
      <c r="A390" s="39" t="s">
        <v>3086</v>
      </c>
      <c r="B390" s="38" t="s">
        <v>3087</v>
      </c>
      <c r="C390" s="63" t="s">
        <v>36</v>
      </c>
      <c r="D390" s="41">
        <v>206212.53</v>
      </c>
      <c r="E390" s="52" t="s">
        <v>36</v>
      </c>
      <c r="F390" s="41">
        <v>289872</v>
      </c>
      <c r="G390" s="52" t="s">
        <v>36</v>
      </c>
      <c r="H390" s="41">
        <v>289872</v>
      </c>
      <c r="I390" s="52" t="s">
        <v>36</v>
      </c>
      <c r="J390" s="41">
        <v>579744</v>
      </c>
      <c r="K390" s="52" t="s">
        <v>36</v>
      </c>
      <c r="L390" s="41">
        <v>659688</v>
      </c>
      <c r="N390" s="41"/>
    </row>
    <row r="391" spans="1:14">
      <c r="A391" s="39" t="s">
        <v>3088</v>
      </c>
      <c r="B391" s="38" t="s">
        <v>100</v>
      </c>
      <c r="C391" s="63"/>
      <c r="D391" s="41">
        <v>284419.96999999997</v>
      </c>
      <c r="E391" s="52"/>
      <c r="F391" s="41">
        <v>0</v>
      </c>
      <c r="G391" s="52"/>
      <c r="H391" s="41">
        <v>0</v>
      </c>
      <c r="I391" s="52"/>
      <c r="J391" s="41">
        <v>0</v>
      </c>
      <c r="K391" s="52"/>
      <c r="L391" s="41">
        <v>0</v>
      </c>
      <c r="N391" s="46"/>
    </row>
    <row r="392" spans="1:14">
      <c r="A392" s="407" t="s">
        <v>3089</v>
      </c>
      <c r="B392" s="790"/>
      <c r="C392" s="808" t="s">
        <v>36</v>
      </c>
      <c r="D392" s="765">
        <f>SUM(D388:D391)</f>
        <v>490632.5</v>
      </c>
      <c r="E392" s="809" t="s">
        <v>36</v>
      </c>
      <c r="F392" s="765">
        <f>SUM(F389:F391)</f>
        <v>289872</v>
      </c>
      <c r="G392" s="809" t="s">
        <v>36</v>
      </c>
      <c r="H392" s="765">
        <f>SUM(H389:H391)</f>
        <v>289872</v>
      </c>
      <c r="I392" s="809" t="s">
        <v>36</v>
      </c>
      <c r="J392" s="765">
        <f>SUM(J389:J391)</f>
        <v>579744</v>
      </c>
      <c r="K392" s="809" t="s">
        <v>36</v>
      </c>
      <c r="L392" s="765">
        <f>SUM(L388:L391)</f>
        <v>659688</v>
      </c>
    </row>
    <row r="393" spans="1:14">
      <c r="A393" s="90" t="s">
        <v>3090</v>
      </c>
      <c r="B393" s="38"/>
      <c r="C393" s="63"/>
      <c r="D393" s="41"/>
      <c r="E393" s="52"/>
      <c r="F393" s="41"/>
      <c r="G393" s="52"/>
      <c r="H393" s="41"/>
      <c r="I393" s="52"/>
      <c r="J393" s="41"/>
      <c r="K393" s="52"/>
      <c r="L393" s="41"/>
      <c r="N393" s="46"/>
    </row>
    <row r="394" spans="1:14">
      <c r="A394" s="39" t="s">
        <v>3091</v>
      </c>
      <c r="B394" s="38" t="s">
        <v>103</v>
      </c>
      <c r="C394" s="63" t="s">
        <v>36</v>
      </c>
      <c r="D394" s="41">
        <v>9000</v>
      </c>
      <c r="E394" s="52" t="s">
        <v>36</v>
      </c>
      <c r="F394" s="41">
        <v>12000</v>
      </c>
      <c r="G394" s="52" t="s">
        <v>36</v>
      </c>
      <c r="H394" s="41">
        <v>12000</v>
      </c>
      <c r="I394" s="52" t="s">
        <v>36</v>
      </c>
      <c r="J394" s="41">
        <v>24000</v>
      </c>
      <c r="K394" s="52" t="s">
        <v>36</v>
      </c>
      <c r="L394" s="41">
        <v>24000</v>
      </c>
      <c r="N394" s="46"/>
    </row>
    <row r="395" spans="1:14">
      <c r="A395" s="39" t="s">
        <v>104</v>
      </c>
      <c r="B395" s="38" t="s">
        <v>105</v>
      </c>
      <c r="C395" s="63"/>
      <c r="D395" s="41">
        <v>61875</v>
      </c>
      <c r="E395" s="52"/>
      <c r="F395" s="41">
        <v>19687.5</v>
      </c>
      <c r="G395" s="52"/>
      <c r="H395" s="41">
        <v>47812.5</v>
      </c>
      <c r="I395" s="52"/>
      <c r="J395" s="41">
        <v>67500</v>
      </c>
      <c r="K395" s="52"/>
      <c r="L395" s="41">
        <v>67500</v>
      </c>
      <c r="N395" s="46"/>
    </row>
    <row r="396" spans="1:14">
      <c r="A396" s="39" t="s">
        <v>3092</v>
      </c>
      <c r="B396" s="38" t="s">
        <v>107</v>
      </c>
      <c r="C396" s="63"/>
      <c r="D396" s="41">
        <v>61875</v>
      </c>
      <c r="E396" s="52"/>
      <c r="F396" s="41">
        <v>19687.5</v>
      </c>
      <c r="G396" s="52"/>
      <c r="H396" s="41">
        <v>47812.5</v>
      </c>
      <c r="I396" s="52"/>
      <c r="J396" s="41">
        <v>67500</v>
      </c>
      <c r="K396" s="52"/>
      <c r="L396" s="41">
        <v>67500</v>
      </c>
      <c r="N396" s="46"/>
    </row>
    <row r="397" spans="1:14">
      <c r="A397" s="39" t="s">
        <v>3093</v>
      </c>
      <c r="B397" s="38" t="s">
        <v>109</v>
      </c>
      <c r="C397" s="63"/>
      <c r="D397" s="41">
        <v>1000</v>
      </c>
      <c r="E397" s="52"/>
      <c r="F397" s="41">
        <v>5000</v>
      </c>
      <c r="G397" s="52"/>
      <c r="H397" s="41">
        <v>0</v>
      </c>
      <c r="I397" s="52"/>
      <c r="J397" s="41">
        <v>5000</v>
      </c>
      <c r="K397" s="52"/>
      <c r="L397" s="41">
        <v>6000</v>
      </c>
    </row>
    <row r="398" spans="1:14">
      <c r="A398" s="39" t="s">
        <v>3094</v>
      </c>
      <c r="B398" s="38" t="s">
        <v>111</v>
      </c>
      <c r="C398" s="63"/>
      <c r="D398" s="41">
        <v>0</v>
      </c>
      <c r="E398" s="52"/>
      <c r="F398" s="41">
        <v>2000</v>
      </c>
      <c r="G398" s="52"/>
      <c r="H398" s="41">
        <v>0</v>
      </c>
      <c r="I398" s="52"/>
      <c r="J398" s="41">
        <v>2000</v>
      </c>
      <c r="K398" s="52"/>
      <c r="L398" s="41">
        <v>2000</v>
      </c>
    </row>
    <row r="399" spans="1:14">
      <c r="A399" s="39" t="s">
        <v>3095</v>
      </c>
      <c r="B399" s="38" t="s">
        <v>635</v>
      </c>
      <c r="C399" s="63"/>
      <c r="D399" s="41">
        <v>5000</v>
      </c>
      <c r="E399" s="52"/>
      <c r="F399" s="41">
        <v>0</v>
      </c>
      <c r="G399" s="52"/>
      <c r="H399" s="41">
        <v>5000</v>
      </c>
      <c r="I399" s="52"/>
      <c r="J399" s="41">
        <v>5000</v>
      </c>
      <c r="K399" s="52"/>
      <c r="L399" s="41">
        <v>5000</v>
      </c>
    </row>
    <row r="400" spans="1:14">
      <c r="A400" s="39" t="s">
        <v>3099</v>
      </c>
      <c r="B400" s="38" t="s">
        <v>3100</v>
      </c>
      <c r="C400" s="63"/>
      <c r="D400" s="41">
        <v>42458</v>
      </c>
      <c r="E400" s="52"/>
      <c r="F400" s="41">
        <v>48312</v>
      </c>
      <c r="G400" s="52"/>
      <c r="H400" s="41">
        <v>0</v>
      </c>
      <c r="I400" s="52"/>
      <c r="J400" s="41">
        <v>48312</v>
      </c>
      <c r="K400" s="52"/>
      <c r="L400" s="41">
        <v>54974</v>
      </c>
    </row>
    <row r="401" spans="1:14">
      <c r="A401" s="39" t="s">
        <v>125</v>
      </c>
      <c r="B401" s="38" t="s">
        <v>124</v>
      </c>
      <c r="C401" s="63"/>
      <c r="D401" s="41">
        <v>5854</v>
      </c>
      <c r="E401" s="52"/>
      <c r="F401" s="41">
        <v>0</v>
      </c>
      <c r="G401" s="52"/>
      <c r="H401" s="41">
        <v>48312</v>
      </c>
      <c r="I401" s="52"/>
      <c r="J401" s="41">
        <v>48312</v>
      </c>
      <c r="K401" s="52"/>
      <c r="L401" s="41">
        <v>54974</v>
      </c>
    </row>
    <row r="402" spans="1:14">
      <c r="A402" s="39" t="s">
        <v>3101</v>
      </c>
      <c r="B402" s="38" t="s">
        <v>127</v>
      </c>
      <c r="C402" s="63"/>
      <c r="D402" s="41">
        <v>24243.48</v>
      </c>
      <c r="E402" s="52"/>
      <c r="F402" s="41">
        <v>34784.639999999999</v>
      </c>
      <c r="G402" s="52"/>
      <c r="H402" s="41">
        <v>34784.639999999999</v>
      </c>
      <c r="I402" s="52"/>
      <c r="J402" s="41">
        <v>69569.279999999999</v>
      </c>
      <c r="K402" s="52"/>
      <c r="L402" s="41">
        <v>79162.559999999998</v>
      </c>
      <c r="N402" s="41"/>
    </row>
    <row r="403" spans="1:14">
      <c r="A403" s="39" t="s">
        <v>128</v>
      </c>
      <c r="B403" s="38" t="s">
        <v>129</v>
      </c>
      <c r="C403" s="63"/>
      <c r="D403" s="41">
        <v>4000</v>
      </c>
      <c r="E403" s="52"/>
      <c r="F403" s="41">
        <v>600</v>
      </c>
      <c r="G403" s="52"/>
      <c r="H403" s="41">
        <v>10994.88</v>
      </c>
      <c r="I403" s="52"/>
      <c r="J403" s="41">
        <v>11594.88</v>
      </c>
      <c r="K403" s="52"/>
      <c r="L403" s="41">
        <v>13193.76</v>
      </c>
      <c r="N403" s="45"/>
    </row>
    <row r="404" spans="1:14">
      <c r="A404" s="39" t="s">
        <v>3106</v>
      </c>
      <c r="B404" s="38" t="s">
        <v>131</v>
      </c>
      <c r="C404" s="63"/>
      <c r="D404" s="41">
        <v>1750</v>
      </c>
      <c r="E404" s="52"/>
      <c r="F404" s="41">
        <v>3300</v>
      </c>
      <c r="G404" s="52"/>
      <c r="H404" s="41">
        <v>1950</v>
      </c>
      <c r="I404" s="52"/>
      <c r="J404" s="41">
        <v>5250</v>
      </c>
      <c r="K404" s="52"/>
      <c r="L404" s="41">
        <v>6600</v>
      </c>
      <c r="N404" s="45"/>
    </row>
    <row r="405" spans="1:14" ht="9.75" customHeight="1">
      <c r="A405" s="47"/>
      <c r="B405" s="47"/>
      <c r="C405" s="81"/>
      <c r="D405" s="50"/>
      <c r="E405" s="81"/>
      <c r="F405" s="50"/>
      <c r="G405" s="81"/>
      <c r="H405" s="50"/>
      <c r="I405" s="81"/>
      <c r="J405" s="50"/>
      <c r="K405" s="81"/>
      <c r="L405" s="50"/>
      <c r="N405" s="45"/>
    </row>
    <row r="406" spans="1:14" ht="11.25" customHeight="1">
      <c r="N406" s="45"/>
    </row>
    <row r="407" spans="1:14">
      <c r="A407" s="201" t="s">
        <v>653</v>
      </c>
      <c r="B407" s="201"/>
      <c r="C407" s="201" t="s">
        <v>337</v>
      </c>
      <c r="D407" s="201"/>
      <c r="E407" s="201"/>
      <c r="F407" s="201"/>
      <c r="G407" s="201"/>
      <c r="H407" s="201" t="s">
        <v>3245</v>
      </c>
      <c r="I407" s="201"/>
      <c r="J407" s="201"/>
      <c r="K407" s="201"/>
      <c r="L407" s="201"/>
      <c r="N407" s="46"/>
    </row>
    <row r="408" spans="1:14" ht="16.5">
      <c r="A408" s="741"/>
      <c r="B408" s="741"/>
      <c r="C408" s="741"/>
      <c r="D408" s="741"/>
      <c r="E408" s="741"/>
      <c r="F408" s="741"/>
      <c r="G408" s="741"/>
      <c r="H408" s="741"/>
      <c r="I408" s="741"/>
      <c r="J408" s="741"/>
      <c r="K408" s="741"/>
      <c r="L408" s="741"/>
    </row>
    <row r="409" spans="1:14" ht="16.5">
      <c r="A409" s="741"/>
      <c r="B409" s="741"/>
      <c r="C409" s="741"/>
      <c r="D409" s="741"/>
      <c r="E409" s="741"/>
      <c r="F409" s="741"/>
      <c r="G409" s="741"/>
      <c r="H409" s="741" t="s">
        <v>3219</v>
      </c>
      <c r="I409" s="741"/>
      <c r="J409" s="741"/>
      <c r="K409" s="741"/>
      <c r="L409" s="741"/>
    </row>
    <row r="410" spans="1:14">
      <c r="A410" s="201" t="s">
        <v>3297</v>
      </c>
      <c r="B410" s="201"/>
      <c r="C410" s="201"/>
      <c r="D410" s="201" t="s">
        <v>54</v>
      </c>
      <c r="E410" s="201"/>
      <c r="F410" s="201"/>
      <c r="G410" s="201"/>
      <c r="H410" s="201" t="s">
        <v>3232</v>
      </c>
      <c r="I410" s="201"/>
      <c r="J410" s="201"/>
      <c r="K410" s="201"/>
      <c r="L410" s="201"/>
    </row>
    <row r="411" spans="1:14">
      <c r="A411" s="334" t="s">
        <v>1120</v>
      </c>
      <c r="B411" s="334"/>
      <c r="C411" s="334"/>
      <c r="D411" s="334" t="s">
        <v>343</v>
      </c>
      <c r="E411" s="334"/>
      <c r="F411" s="334"/>
      <c r="G411" s="334"/>
      <c r="H411" s="334" t="s">
        <v>3221</v>
      </c>
      <c r="I411" s="334"/>
      <c r="J411" s="334"/>
      <c r="K411" s="334"/>
      <c r="L411" s="334"/>
    </row>
    <row r="413" spans="1:14" ht="16.5">
      <c r="A413" s="1" t="s">
        <v>3207</v>
      </c>
      <c r="B413" s="741"/>
      <c r="C413" s="741"/>
      <c r="D413" s="741"/>
      <c r="E413" s="741"/>
      <c r="F413" s="741"/>
      <c r="G413" s="741"/>
      <c r="H413" s="741"/>
      <c r="I413" s="741"/>
      <c r="J413" s="741"/>
      <c r="K413" s="741"/>
      <c r="L413" s="742" t="s">
        <v>3208</v>
      </c>
    </row>
    <row r="414" spans="1:14" ht="16.5">
      <c r="A414" s="1" t="s">
        <v>3298</v>
      </c>
      <c r="B414" s="741"/>
      <c r="C414" s="741"/>
      <c r="D414" s="741"/>
      <c r="E414" s="741"/>
      <c r="F414" s="741"/>
      <c r="G414" s="741"/>
      <c r="H414" s="741"/>
      <c r="I414" s="741"/>
      <c r="J414" s="741"/>
      <c r="K414" s="741"/>
      <c r="L414" s="741"/>
    </row>
    <row r="415" spans="1:14" ht="16.5">
      <c r="A415" s="741"/>
      <c r="B415" s="741"/>
      <c r="C415" s="741"/>
      <c r="D415" s="741"/>
      <c r="E415" s="741"/>
      <c r="F415" s="741"/>
      <c r="G415" s="741"/>
      <c r="H415" s="741"/>
      <c r="I415" s="741"/>
      <c r="J415" s="741"/>
      <c r="K415" s="741"/>
      <c r="L415" s="741"/>
    </row>
    <row r="416" spans="1:14" ht="15.75">
      <c r="A416" s="743" t="s">
        <v>3210</v>
      </c>
      <c r="B416" s="744"/>
      <c r="C416" s="744"/>
      <c r="D416" s="744"/>
      <c r="E416" s="744"/>
      <c r="F416" s="744"/>
      <c r="G416" s="744"/>
      <c r="H416" s="744"/>
      <c r="I416" s="744"/>
      <c r="J416" s="744"/>
      <c r="K416" s="744"/>
      <c r="L416" s="745"/>
    </row>
    <row r="417" spans="1:14" ht="15.75">
      <c r="A417" s="746" t="s">
        <v>3211</v>
      </c>
      <c r="B417" s="747"/>
      <c r="C417" s="747"/>
      <c r="D417" s="747"/>
      <c r="E417" s="747"/>
      <c r="F417" s="747"/>
      <c r="G417" s="747"/>
      <c r="H417" s="747"/>
      <c r="I417" s="747"/>
      <c r="J417" s="747"/>
      <c r="K417" s="747"/>
      <c r="L417" s="748"/>
    </row>
    <row r="418" spans="1:14" ht="14.25" customHeight="1">
      <c r="A418" s="303"/>
      <c r="B418" s="301"/>
      <c r="C418" s="301"/>
      <c r="D418" s="301"/>
      <c r="E418" s="301"/>
      <c r="F418" s="301"/>
      <c r="G418" s="301"/>
      <c r="H418" s="301"/>
      <c r="I418" s="301"/>
      <c r="J418" s="301"/>
      <c r="K418" s="301"/>
      <c r="L418" s="302"/>
    </row>
    <row r="419" spans="1:14" ht="16.5">
      <c r="A419" s="767" t="s">
        <v>3299</v>
      </c>
      <c r="B419" s="301"/>
      <c r="C419" s="301"/>
      <c r="D419" s="301"/>
      <c r="E419" s="301"/>
      <c r="F419" s="301"/>
      <c r="G419" s="301"/>
      <c r="H419" s="301"/>
      <c r="I419" s="301"/>
      <c r="J419" s="301"/>
      <c r="K419" s="301"/>
      <c r="L419" s="302"/>
    </row>
    <row r="420" spans="1:14" ht="14.25" customHeight="1">
      <c r="A420" s="751"/>
      <c r="B420" s="752"/>
      <c r="C420" s="752"/>
      <c r="D420" s="752"/>
      <c r="E420" s="752"/>
      <c r="F420" s="752"/>
      <c r="G420" s="752"/>
      <c r="H420" s="752"/>
      <c r="I420" s="752"/>
      <c r="J420" s="752"/>
      <c r="K420" s="752"/>
      <c r="L420" s="753"/>
    </row>
    <row r="421" spans="1:14" ht="15.75">
      <c r="A421" s="270"/>
      <c r="B421" s="357" t="s">
        <v>3213</v>
      </c>
      <c r="C421" s="267" t="s">
        <v>8</v>
      </c>
      <c r="D421" s="268"/>
      <c r="E421" s="271" t="s">
        <v>3214</v>
      </c>
      <c r="F421" s="271"/>
      <c r="G421" s="271"/>
      <c r="H421" s="271"/>
      <c r="I421" s="271"/>
      <c r="J421" s="272"/>
      <c r="K421" s="287" t="s">
        <v>16</v>
      </c>
      <c r="L421" s="268"/>
    </row>
    <row r="422" spans="1:14" ht="15.75">
      <c r="A422" s="277" t="s">
        <v>3215</v>
      </c>
      <c r="B422" s="337" t="s">
        <v>11</v>
      </c>
      <c r="C422" s="278" t="s">
        <v>312</v>
      </c>
      <c r="D422" s="279"/>
      <c r="E422" s="754" t="s">
        <v>14</v>
      </c>
      <c r="F422" s="755"/>
      <c r="G422" s="768" t="s">
        <v>15</v>
      </c>
      <c r="H422" s="755"/>
      <c r="I422" s="267" t="s">
        <v>19</v>
      </c>
      <c r="J422" s="268"/>
      <c r="K422" s="346" t="s">
        <v>20</v>
      </c>
      <c r="L422" s="279"/>
    </row>
    <row r="423" spans="1:14" ht="15.75">
      <c r="A423" s="393"/>
      <c r="B423" s="757"/>
      <c r="C423" s="756"/>
      <c r="D423" s="757"/>
      <c r="E423" s="758" t="s">
        <v>13</v>
      </c>
      <c r="F423" s="759"/>
      <c r="G423" s="346" t="s">
        <v>3216</v>
      </c>
      <c r="H423" s="279"/>
      <c r="I423" s="756"/>
      <c r="J423" s="757"/>
      <c r="K423" s="756"/>
      <c r="L423" s="757"/>
    </row>
    <row r="424" spans="1:14">
      <c r="A424" s="760">
        <v>1</v>
      </c>
      <c r="B424" s="783">
        <v>2</v>
      </c>
      <c r="C424" s="761">
        <v>3</v>
      </c>
      <c r="D424" s="762"/>
      <c r="E424" s="761">
        <v>4</v>
      </c>
      <c r="F424" s="762"/>
      <c r="G424" s="761">
        <v>5</v>
      </c>
      <c r="H424" s="762"/>
      <c r="I424" s="761">
        <v>6</v>
      </c>
      <c r="J424" s="762"/>
      <c r="K424" s="761">
        <v>7</v>
      </c>
      <c r="L424" s="762"/>
    </row>
    <row r="425" spans="1:14">
      <c r="A425" s="39" t="s">
        <v>3107</v>
      </c>
      <c r="B425" s="38"/>
      <c r="C425" s="63"/>
      <c r="D425" s="41"/>
      <c r="E425" s="52"/>
      <c r="F425" s="41"/>
      <c r="G425" s="52"/>
      <c r="H425" s="41"/>
      <c r="I425" s="52"/>
      <c r="J425" s="41"/>
      <c r="K425" s="52"/>
      <c r="L425" s="41"/>
    </row>
    <row r="426" spans="1:14">
      <c r="A426" s="39" t="s">
        <v>3108</v>
      </c>
      <c r="B426" s="38" t="s">
        <v>133</v>
      </c>
      <c r="C426" s="63"/>
      <c r="D426" s="41">
        <v>4000</v>
      </c>
      <c r="E426" s="52"/>
      <c r="F426" s="41">
        <v>600</v>
      </c>
      <c r="G426" s="52"/>
      <c r="H426" s="41">
        <v>5197.4399999999996</v>
      </c>
      <c r="I426" s="52"/>
      <c r="J426" s="41">
        <v>5797.44</v>
      </c>
      <c r="K426" s="52"/>
      <c r="L426" s="41">
        <v>6596.88</v>
      </c>
      <c r="N426" s="46"/>
    </row>
    <row r="427" spans="1:14">
      <c r="A427" s="39" t="s">
        <v>3111</v>
      </c>
      <c r="B427" s="38" t="s">
        <v>137</v>
      </c>
      <c r="C427" s="63"/>
      <c r="D427" s="41">
        <v>15000</v>
      </c>
      <c r="E427" s="52"/>
      <c r="F427" s="41">
        <v>0</v>
      </c>
      <c r="G427" s="52"/>
      <c r="H427" s="41">
        <v>15000</v>
      </c>
      <c r="I427" s="52"/>
      <c r="J427" s="41">
        <v>15000</v>
      </c>
      <c r="K427" s="52"/>
      <c r="L427" s="41">
        <v>15000</v>
      </c>
    </row>
    <row r="428" spans="1:14">
      <c r="A428" s="771" t="s">
        <v>3112</v>
      </c>
      <c r="B428" s="772"/>
      <c r="C428" s="808" t="s">
        <v>36</v>
      </c>
      <c r="D428" s="765">
        <f>D427+D426+D425+D404+D403+D402+D401+D400+D399+D398+D397+D396+D395+D394</f>
        <v>236055.47999999998</v>
      </c>
      <c r="E428" s="809" t="s">
        <v>36</v>
      </c>
      <c r="F428" s="765">
        <f>SUM(F394+F395+F396+F397+F398+F399+F400+F401+F402+F403+F404+F405+F425+F426+F427)</f>
        <v>145971.64000000001</v>
      </c>
      <c r="G428" s="809" t="s">
        <v>36</v>
      </c>
      <c r="H428" s="765">
        <f>SUM(H394+H395+H396+H397+H398+H399+H400+H401+H402+H403+H404+H405+H426+H427)</f>
        <v>228863.96000000002</v>
      </c>
      <c r="I428" s="809" t="s">
        <v>36</v>
      </c>
      <c r="J428" s="765">
        <f>SUM(J394+J395+J396+J397+J398+J399+J400+J401+J402+J403+J404+J405+J426+J427)</f>
        <v>374835.60000000003</v>
      </c>
      <c r="K428" s="809" t="s">
        <v>36</v>
      </c>
      <c r="L428" s="765">
        <f>SUM(L394+L395+L396+L397+L398+L399+L400+L401+L402+L403+L404+L426+L427)</f>
        <v>402501.2</v>
      </c>
    </row>
    <row r="429" spans="1:14">
      <c r="A429" s="773" t="s">
        <v>3113</v>
      </c>
      <c r="B429" s="774"/>
      <c r="C429" s="810" t="s">
        <v>36</v>
      </c>
      <c r="D429" s="776">
        <f>D428+D392</f>
        <v>726687.98</v>
      </c>
      <c r="E429" s="811" t="s">
        <v>36</v>
      </c>
      <c r="F429" s="776">
        <f>SUM(F428+F392)</f>
        <v>435843.64</v>
      </c>
      <c r="G429" s="811" t="s">
        <v>36</v>
      </c>
      <c r="H429" s="776">
        <f>SUM(H392+H428)</f>
        <v>518735.96</v>
      </c>
      <c r="I429" s="811" t="s">
        <v>36</v>
      </c>
      <c r="J429" s="776">
        <f>J392+J428</f>
        <v>954579.60000000009</v>
      </c>
      <c r="K429" s="811" t="s">
        <v>36</v>
      </c>
      <c r="L429" s="776">
        <f>SUM(L392+L428)</f>
        <v>1062189.2</v>
      </c>
      <c r="N429" s="46"/>
    </row>
    <row r="430" spans="1:14">
      <c r="A430" s="817" t="s">
        <v>3114</v>
      </c>
      <c r="B430" s="772"/>
      <c r="C430" s="808" t="s">
        <v>36</v>
      </c>
      <c r="D430" s="765">
        <f>SUM(D392+D428)</f>
        <v>726687.98</v>
      </c>
      <c r="E430" s="809" t="s">
        <v>36</v>
      </c>
      <c r="F430" s="765">
        <f>SUM(F428+F392)</f>
        <v>435843.64</v>
      </c>
      <c r="G430" s="809" t="s">
        <v>36</v>
      </c>
      <c r="H430" s="765">
        <f>SUM(H392+H428)</f>
        <v>518735.96</v>
      </c>
      <c r="I430" s="809" t="s">
        <v>36</v>
      </c>
      <c r="J430" s="765">
        <f>SUM(J428+J392)</f>
        <v>954579.60000000009</v>
      </c>
      <c r="K430" s="809" t="s">
        <v>36</v>
      </c>
      <c r="L430" s="765">
        <f>SUM(L392+L428)</f>
        <v>1062189.2</v>
      </c>
    </row>
    <row r="431" spans="1:14" ht="12" customHeight="1">
      <c r="A431" s="39"/>
      <c r="B431" s="78"/>
      <c r="C431" s="63"/>
      <c r="D431" s="41"/>
      <c r="E431" s="52"/>
      <c r="F431" s="41"/>
      <c r="G431" s="52"/>
      <c r="H431" s="41"/>
      <c r="I431" s="52"/>
      <c r="J431" s="41"/>
      <c r="K431" s="52"/>
      <c r="L431" s="41"/>
    </row>
    <row r="432" spans="1:14">
      <c r="A432" s="588" t="s">
        <v>3115</v>
      </c>
      <c r="B432" s="39"/>
      <c r="C432" s="63"/>
      <c r="D432" s="41"/>
      <c r="E432" s="52"/>
      <c r="F432" s="41"/>
      <c r="G432" s="52"/>
      <c r="H432" s="41"/>
      <c r="I432" s="52"/>
      <c r="J432" s="41"/>
      <c r="K432" s="52"/>
      <c r="L432" s="41"/>
    </row>
    <row r="433" spans="1:14">
      <c r="A433" s="39" t="s">
        <v>3116</v>
      </c>
      <c r="B433" s="38" t="s">
        <v>146</v>
      </c>
      <c r="C433" s="63" t="s">
        <v>36</v>
      </c>
      <c r="D433" s="41">
        <v>85135.5</v>
      </c>
      <c r="E433" s="52" t="s">
        <v>36</v>
      </c>
      <c r="F433" s="41">
        <v>19905.02</v>
      </c>
      <c r="G433" s="52" t="s">
        <v>36</v>
      </c>
      <c r="H433" s="41">
        <v>51094.98</v>
      </c>
      <c r="I433" s="52" t="s">
        <v>36</v>
      </c>
      <c r="J433" s="41">
        <v>71000</v>
      </c>
      <c r="K433" s="52" t="s">
        <v>36</v>
      </c>
      <c r="L433" s="41">
        <v>71000</v>
      </c>
      <c r="N433" s="46"/>
    </row>
    <row r="434" spans="1:14">
      <c r="A434" s="39" t="s">
        <v>3127</v>
      </c>
      <c r="B434" s="38" t="s">
        <v>166</v>
      </c>
      <c r="C434" s="63"/>
      <c r="D434" s="41">
        <v>2555</v>
      </c>
      <c r="E434" s="52"/>
      <c r="F434" s="41">
        <v>0</v>
      </c>
      <c r="G434" s="52"/>
      <c r="H434" s="41">
        <v>6000</v>
      </c>
      <c r="I434" s="52"/>
      <c r="J434" s="41">
        <v>6000</v>
      </c>
      <c r="K434" s="52"/>
      <c r="L434" s="41">
        <v>6000</v>
      </c>
      <c r="N434" s="46"/>
    </row>
    <row r="435" spans="1:14">
      <c r="A435" s="39" t="s">
        <v>3130</v>
      </c>
      <c r="B435" s="38" t="s">
        <v>3131</v>
      </c>
      <c r="C435" s="63"/>
      <c r="D435" s="41">
        <v>0</v>
      </c>
      <c r="E435" s="52"/>
      <c r="F435" s="41">
        <v>0</v>
      </c>
      <c r="G435" s="52"/>
      <c r="H435" s="41">
        <v>2000</v>
      </c>
      <c r="I435" s="52"/>
      <c r="J435" s="41">
        <v>2000</v>
      </c>
      <c r="K435" s="52"/>
      <c r="L435" s="41">
        <v>2000</v>
      </c>
    </row>
    <row r="436" spans="1:14">
      <c r="A436" s="39" t="s">
        <v>3166</v>
      </c>
      <c r="B436" s="38" t="s">
        <v>223</v>
      </c>
      <c r="C436" s="63"/>
      <c r="D436" s="41">
        <v>0</v>
      </c>
      <c r="E436" s="52"/>
      <c r="F436" s="41">
        <v>0</v>
      </c>
      <c r="G436" s="52"/>
      <c r="H436" s="41">
        <v>10000</v>
      </c>
      <c r="I436" s="52"/>
      <c r="J436" s="41">
        <v>10000</v>
      </c>
      <c r="K436" s="52"/>
      <c r="L436" s="41">
        <v>10000</v>
      </c>
    </row>
    <row r="437" spans="1:14">
      <c r="A437" s="771" t="s">
        <v>3167</v>
      </c>
      <c r="B437" s="790"/>
      <c r="C437" s="809" t="s">
        <v>36</v>
      </c>
      <c r="D437" s="765">
        <f>SUM(D432:D436)</f>
        <v>87690.5</v>
      </c>
      <c r="E437" s="809" t="s">
        <v>36</v>
      </c>
      <c r="F437" s="765">
        <f>SUM(F432:F436)</f>
        <v>19905.02</v>
      </c>
      <c r="G437" s="809" t="s">
        <v>36</v>
      </c>
      <c r="H437" s="765">
        <f>SUM(H432:H436)</f>
        <v>69094.98000000001</v>
      </c>
      <c r="I437" s="809" t="s">
        <v>36</v>
      </c>
      <c r="J437" s="765">
        <f>SUM(J432:J436)</f>
        <v>89000</v>
      </c>
      <c r="K437" s="809" t="s">
        <v>36</v>
      </c>
      <c r="L437" s="765">
        <f>SUM(L433:L436)</f>
        <v>89000</v>
      </c>
    </row>
    <row r="438" spans="1:14">
      <c r="A438" s="788" t="s">
        <v>3168</v>
      </c>
      <c r="B438" s="818"/>
      <c r="C438" s="813" t="s">
        <v>36</v>
      </c>
      <c r="D438" s="781">
        <f>SUM(D430+D437)</f>
        <v>814378.48</v>
      </c>
      <c r="E438" s="813" t="s">
        <v>36</v>
      </c>
      <c r="F438" s="781">
        <f>SUM(F430+F437)</f>
        <v>455748.66000000003</v>
      </c>
      <c r="G438" s="813" t="s">
        <v>36</v>
      </c>
      <c r="H438" s="781">
        <f>SUM(H430+H437)</f>
        <v>587830.94000000006</v>
      </c>
      <c r="I438" s="813" t="s">
        <v>36</v>
      </c>
      <c r="J438" s="781">
        <f>J430+J437</f>
        <v>1043579.6000000001</v>
      </c>
      <c r="K438" s="813" t="s">
        <v>36</v>
      </c>
      <c r="L438" s="781">
        <f>L430+L437</f>
        <v>1151189.2</v>
      </c>
    </row>
    <row r="439" spans="1:14">
      <c r="A439" s="556" t="s">
        <v>3170</v>
      </c>
      <c r="B439" s="587"/>
      <c r="C439" s="63"/>
      <c r="D439" s="41"/>
      <c r="E439" s="52"/>
      <c r="F439" s="41"/>
      <c r="G439" s="52"/>
      <c r="H439" s="41"/>
      <c r="I439" s="52"/>
      <c r="J439" s="41"/>
      <c r="K439" s="52"/>
      <c r="L439" s="41"/>
      <c r="N439" s="46"/>
    </row>
    <row r="440" spans="1:14">
      <c r="A440" s="556" t="s">
        <v>3172</v>
      </c>
      <c r="B440" s="587" t="s">
        <v>227</v>
      </c>
      <c r="C440" s="63" t="s">
        <v>36</v>
      </c>
      <c r="D440" s="41">
        <v>15000</v>
      </c>
      <c r="E440" s="52" t="s">
        <v>36</v>
      </c>
      <c r="F440" s="41">
        <v>0</v>
      </c>
      <c r="G440" s="52" t="s">
        <v>36</v>
      </c>
      <c r="H440" s="41">
        <v>15000</v>
      </c>
      <c r="I440" s="52" t="s">
        <v>36</v>
      </c>
      <c r="J440" s="41">
        <v>15000</v>
      </c>
      <c r="K440" s="52" t="s">
        <v>36</v>
      </c>
      <c r="L440" s="41">
        <v>15000</v>
      </c>
    </row>
    <row r="441" spans="1:14">
      <c r="A441" s="771" t="s">
        <v>3179</v>
      </c>
      <c r="B441" s="819"/>
      <c r="C441" s="809" t="s">
        <v>36</v>
      </c>
      <c r="D441" s="765">
        <f>SUM(D440)</f>
        <v>15000</v>
      </c>
      <c r="E441" s="809" t="s">
        <v>36</v>
      </c>
      <c r="F441" s="765">
        <f>SUM(F440)</f>
        <v>0</v>
      </c>
      <c r="G441" s="809" t="s">
        <v>36</v>
      </c>
      <c r="H441" s="765">
        <f>SUM(H440)</f>
        <v>15000</v>
      </c>
      <c r="I441" s="809" t="s">
        <v>36</v>
      </c>
      <c r="J441" s="765">
        <f>SUM(J440)</f>
        <v>15000</v>
      </c>
      <c r="K441" s="809" t="s">
        <v>36</v>
      </c>
      <c r="L441" s="765">
        <f>SUM(L440)</f>
        <v>15000</v>
      </c>
    </row>
    <row r="442" spans="1:14" ht="15.75" thickBot="1">
      <c r="A442" s="793" t="s">
        <v>3269</v>
      </c>
      <c r="B442" s="820"/>
      <c r="C442" s="815" t="s">
        <v>36</v>
      </c>
      <c r="D442" s="796">
        <f>SUM(D430+D437+D441)</f>
        <v>829378.48</v>
      </c>
      <c r="E442" s="816" t="s">
        <v>36</v>
      </c>
      <c r="F442" s="796">
        <f>SUM(F430+F437+F441)</f>
        <v>455748.66000000003</v>
      </c>
      <c r="G442" s="816" t="s">
        <v>36</v>
      </c>
      <c r="H442" s="796">
        <f>SUM(H430+H437+H441)</f>
        <v>602830.94000000006</v>
      </c>
      <c r="I442" s="816" t="s">
        <v>36</v>
      </c>
      <c r="J442" s="796">
        <f>SUM(J430+J437+J441)</f>
        <v>1058579.6000000001</v>
      </c>
      <c r="K442" s="816" t="s">
        <v>36</v>
      </c>
      <c r="L442" s="796">
        <f>SUM(L430+L437+L441)</f>
        <v>1166189.2</v>
      </c>
    </row>
    <row r="443" spans="1:14" ht="15" customHeight="1" thickTop="1">
      <c r="D443" s="46"/>
    </row>
    <row r="444" spans="1:14">
      <c r="A444" s="201" t="s">
        <v>653</v>
      </c>
      <c r="B444" s="201"/>
      <c r="C444" s="201" t="s">
        <v>337</v>
      </c>
      <c r="D444" s="201"/>
      <c r="E444" s="201"/>
      <c r="F444" s="201"/>
      <c r="G444" s="201"/>
      <c r="H444" s="201" t="s">
        <v>3245</v>
      </c>
      <c r="I444" s="201"/>
      <c r="J444" s="201"/>
      <c r="K444" s="201"/>
      <c r="L444" s="201"/>
    </row>
    <row r="445" spans="1:14" ht="16.5">
      <c r="A445" s="741"/>
      <c r="B445" s="741"/>
      <c r="C445" s="741"/>
      <c r="D445" s="741"/>
      <c r="E445" s="741"/>
      <c r="F445" s="741"/>
      <c r="G445" s="741"/>
      <c r="H445" s="741"/>
      <c r="I445" s="741"/>
      <c r="J445" s="741"/>
      <c r="K445" s="741"/>
      <c r="L445" s="741"/>
    </row>
    <row r="446" spans="1:14" ht="16.5">
      <c r="A446" s="741"/>
      <c r="B446" s="741"/>
      <c r="C446" s="741"/>
      <c r="D446" s="741"/>
      <c r="E446" s="741"/>
      <c r="F446" s="741"/>
      <c r="G446" s="741"/>
      <c r="H446" s="741" t="s">
        <v>3219</v>
      </c>
      <c r="I446" s="741"/>
      <c r="J446" s="741"/>
      <c r="K446" s="741"/>
      <c r="L446" s="741"/>
    </row>
    <row r="447" spans="1:14">
      <c r="A447" s="201" t="s">
        <v>3297</v>
      </c>
      <c r="B447" s="201"/>
      <c r="C447" s="201"/>
      <c r="D447" s="201" t="s">
        <v>54</v>
      </c>
      <c r="E447" s="201"/>
      <c r="F447" s="201"/>
      <c r="G447" s="201"/>
      <c r="H447" s="201" t="s">
        <v>3232</v>
      </c>
      <c r="I447" s="201"/>
      <c r="J447" s="201"/>
      <c r="K447" s="201"/>
      <c r="L447" s="201"/>
    </row>
    <row r="448" spans="1:14">
      <c r="A448" s="334" t="s">
        <v>1132</v>
      </c>
      <c r="B448" s="334"/>
      <c r="C448" s="334"/>
      <c r="D448" s="334" t="s">
        <v>343</v>
      </c>
      <c r="E448" s="334"/>
      <c r="F448" s="334"/>
      <c r="G448" s="334"/>
      <c r="H448" s="334" t="s">
        <v>3221</v>
      </c>
      <c r="I448" s="334"/>
      <c r="J448" s="334"/>
      <c r="K448" s="334"/>
      <c r="L448" s="334"/>
    </row>
    <row r="449" spans="1:12">
      <c r="A449" s="334"/>
      <c r="B449" s="334"/>
      <c r="C449" s="334"/>
      <c r="D449" s="334"/>
      <c r="E449" s="334"/>
      <c r="F449" s="334"/>
      <c r="G449" s="334"/>
      <c r="H449" s="334"/>
      <c r="I449" s="334"/>
      <c r="J449" s="334"/>
      <c r="K449" s="334"/>
      <c r="L449" s="334"/>
    </row>
    <row r="451" spans="1:12" ht="16.5">
      <c r="A451" s="1" t="s">
        <v>3207</v>
      </c>
      <c r="B451" s="741"/>
      <c r="C451" s="741"/>
      <c r="D451" s="741"/>
      <c r="E451" s="741"/>
      <c r="F451" s="741"/>
      <c r="G451" s="741"/>
      <c r="H451" s="741"/>
      <c r="I451" s="741"/>
      <c r="J451" s="741"/>
      <c r="K451" s="741"/>
      <c r="L451" s="742" t="s">
        <v>3208</v>
      </c>
    </row>
    <row r="452" spans="1:12" ht="16.5">
      <c r="A452" s="1" t="s">
        <v>3283</v>
      </c>
      <c r="B452" s="741"/>
      <c r="C452" s="741"/>
      <c r="D452" s="741"/>
      <c r="E452" s="741"/>
      <c r="F452" s="741"/>
      <c r="G452" s="741"/>
      <c r="H452" s="741"/>
      <c r="I452" s="741"/>
      <c r="J452" s="741"/>
      <c r="K452" s="741"/>
      <c r="L452" s="741"/>
    </row>
    <row r="453" spans="1:12" ht="16.5">
      <c r="A453" s="741"/>
      <c r="B453" s="741"/>
      <c r="C453" s="741"/>
      <c r="D453" s="741"/>
      <c r="E453" s="741"/>
      <c r="F453" s="741"/>
      <c r="G453" s="741"/>
      <c r="H453" s="741"/>
      <c r="I453" s="741"/>
      <c r="J453" s="741"/>
      <c r="K453" s="741"/>
      <c r="L453" s="741"/>
    </row>
    <row r="454" spans="1:12" ht="15.75">
      <c r="A454" s="743" t="s">
        <v>3210</v>
      </c>
      <c r="B454" s="744"/>
      <c r="C454" s="744"/>
      <c r="D454" s="744"/>
      <c r="E454" s="744"/>
      <c r="F454" s="744"/>
      <c r="G454" s="744"/>
      <c r="H454" s="744"/>
      <c r="I454" s="744"/>
      <c r="J454" s="744"/>
      <c r="K454" s="744"/>
      <c r="L454" s="745"/>
    </row>
    <row r="455" spans="1:12" ht="15.75">
      <c r="A455" s="746" t="s">
        <v>3211</v>
      </c>
      <c r="B455" s="747"/>
      <c r="C455" s="747"/>
      <c r="D455" s="747"/>
      <c r="E455" s="747"/>
      <c r="F455" s="747"/>
      <c r="G455" s="747"/>
      <c r="H455" s="747"/>
      <c r="I455" s="747"/>
      <c r="J455" s="747"/>
      <c r="K455" s="747"/>
      <c r="L455" s="748"/>
    </row>
    <row r="456" spans="1:12" ht="16.5">
      <c r="A456" s="303"/>
      <c r="B456" s="301"/>
      <c r="C456" s="301"/>
      <c r="D456" s="301"/>
      <c r="E456" s="301"/>
      <c r="F456" s="301"/>
      <c r="G456" s="301"/>
      <c r="H456" s="301"/>
      <c r="I456" s="301"/>
      <c r="J456" s="301"/>
      <c r="K456" s="301"/>
      <c r="L456" s="302"/>
    </row>
    <row r="457" spans="1:12" ht="16.5">
      <c r="A457" s="767" t="s">
        <v>3300</v>
      </c>
      <c r="B457" s="301"/>
      <c r="C457" s="301"/>
      <c r="D457" s="301"/>
      <c r="E457" s="301"/>
      <c r="F457" s="301"/>
      <c r="G457" s="301"/>
      <c r="H457" s="301"/>
      <c r="I457" s="301"/>
      <c r="J457" s="301"/>
      <c r="K457" s="301"/>
      <c r="L457" s="302"/>
    </row>
    <row r="458" spans="1:12" ht="16.5">
      <c r="A458" s="751"/>
      <c r="B458" s="752"/>
      <c r="C458" s="752"/>
      <c r="D458" s="752"/>
      <c r="E458" s="752"/>
      <c r="F458" s="752"/>
      <c r="G458" s="752"/>
      <c r="H458" s="752"/>
      <c r="I458" s="752"/>
      <c r="J458" s="752"/>
      <c r="K458" s="752"/>
      <c r="L458" s="753"/>
    </row>
    <row r="459" spans="1:12" ht="15.75">
      <c r="A459" s="270"/>
      <c r="B459" s="357" t="s">
        <v>3213</v>
      </c>
      <c r="C459" s="267" t="s">
        <v>8</v>
      </c>
      <c r="D459" s="268"/>
      <c r="E459" s="271" t="s">
        <v>3214</v>
      </c>
      <c r="F459" s="271"/>
      <c r="G459" s="271"/>
      <c r="H459" s="271"/>
      <c r="I459" s="271"/>
      <c r="J459" s="272"/>
      <c r="K459" s="287" t="s">
        <v>16</v>
      </c>
      <c r="L459" s="268"/>
    </row>
    <row r="460" spans="1:12" ht="15.75">
      <c r="A460" s="277" t="s">
        <v>3215</v>
      </c>
      <c r="B460" s="337" t="s">
        <v>11</v>
      </c>
      <c r="C460" s="278" t="s">
        <v>312</v>
      </c>
      <c r="D460" s="279"/>
      <c r="E460" s="754" t="s">
        <v>14</v>
      </c>
      <c r="F460" s="755"/>
      <c r="G460" s="768" t="s">
        <v>15</v>
      </c>
      <c r="H460" s="755"/>
      <c r="I460" s="267" t="s">
        <v>19</v>
      </c>
      <c r="J460" s="268"/>
      <c r="K460" s="346" t="s">
        <v>20</v>
      </c>
      <c r="L460" s="279"/>
    </row>
    <row r="461" spans="1:12" ht="15.75">
      <c r="A461" s="393"/>
      <c r="B461" s="757"/>
      <c r="C461" s="756"/>
      <c r="D461" s="757"/>
      <c r="E461" s="758" t="s">
        <v>13</v>
      </c>
      <c r="F461" s="759"/>
      <c r="G461" s="346" t="s">
        <v>3216</v>
      </c>
      <c r="H461" s="279"/>
      <c r="I461" s="756"/>
      <c r="J461" s="757"/>
      <c r="K461" s="756"/>
      <c r="L461" s="757"/>
    </row>
    <row r="462" spans="1:12">
      <c r="A462" s="760">
        <v>1</v>
      </c>
      <c r="B462" s="783">
        <v>2</v>
      </c>
      <c r="C462" s="761">
        <v>3</v>
      </c>
      <c r="D462" s="762"/>
      <c r="E462" s="761">
        <v>4</v>
      </c>
      <c r="F462" s="762"/>
      <c r="G462" s="761">
        <v>5</v>
      </c>
      <c r="H462" s="762"/>
      <c r="I462" s="761">
        <v>6</v>
      </c>
      <c r="J462" s="762"/>
      <c r="K462" s="761">
        <v>7</v>
      </c>
      <c r="L462" s="762"/>
    </row>
    <row r="463" spans="1:12">
      <c r="A463" s="118" t="s">
        <v>3083</v>
      </c>
      <c r="B463" s="59"/>
      <c r="C463" s="63"/>
      <c r="D463" s="62"/>
      <c r="E463" s="52"/>
      <c r="F463" s="41"/>
      <c r="G463" s="52"/>
      <c r="H463" s="41"/>
      <c r="I463" s="52"/>
      <c r="J463" s="41"/>
      <c r="K463" s="52"/>
      <c r="L463" s="41"/>
    </row>
    <row r="464" spans="1:12">
      <c r="A464" s="365" t="s">
        <v>3084</v>
      </c>
      <c r="B464" s="38"/>
      <c r="C464" s="63"/>
      <c r="D464" s="41"/>
      <c r="E464" s="52"/>
      <c r="F464" s="41"/>
      <c r="G464" s="52"/>
      <c r="H464" s="41"/>
      <c r="I464" s="52"/>
      <c r="J464" s="41"/>
      <c r="K464" s="52"/>
      <c r="L464" s="41"/>
    </row>
    <row r="465" spans="1:14">
      <c r="A465" s="365" t="s">
        <v>3085</v>
      </c>
      <c r="B465" s="38"/>
      <c r="C465" s="63"/>
      <c r="D465" s="41"/>
      <c r="E465" s="52"/>
      <c r="F465" s="41"/>
      <c r="G465" s="52"/>
      <c r="H465" s="41"/>
      <c r="I465" s="52"/>
      <c r="J465" s="41"/>
      <c r="K465" s="52"/>
      <c r="L465" s="41"/>
    </row>
    <row r="466" spans="1:14">
      <c r="A466" s="39" t="s">
        <v>3086</v>
      </c>
      <c r="B466" s="38" t="s">
        <v>3087</v>
      </c>
      <c r="C466" s="63" t="s">
        <v>36</v>
      </c>
      <c r="D466" s="41">
        <v>960576</v>
      </c>
      <c r="E466" s="52" t="s">
        <v>36</v>
      </c>
      <c r="F466" s="41">
        <v>520738.5</v>
      </c>
      <c r="G466" s="52" t="s">
        <v>36</v>
      </c>
      <c r="H466" s="41">
        <v>554005.5</v>
      </c>
      <c r="I466" s="52" t="s">
        <v>36</v>
      </c>
      <c r="J466" s="41">
        <v>1074744</v>
      </c>
      <c r="K466" s="52" t="s">
        <v>36</v>
      </c>
      <c r="L466" s="41">
        <v>1190688</v>
      </c>
      <c r="N466" s="41"/>
    </row>
    <row r="467" spans="1:14">
      <c r="A467" s="39" t="s">
        <v>3088</v>
      </c>
      <c r="B467" s="38" t="s">
        <v>100</v>
      </c>
      <c r="C467" s="63"/>
      <c r="D467" s="41">
        <v>134475</v>
      </c>
      <c r="E467" s="52"/>
      <c r="F467" s="41">
        <v>55950</v>
      </c>
      <c r="G467" s="52"/>
      <c r="H467" s="41">
        <v>67074</v>
      </c>
      <c r="I467" s="52"/>
      <c r="J467" s="41">
        <v>123024</v>
      </c>
      <c r="K467" s="52"/>
      <c r="L467" s="41">
        <v>123024</v>
      </c>
      <c r="N467" s="46"/>
    </row>
    <row r="468" spans="1:14">
      <c r="A468" s="407" t="s">
        <v>3089</v>
      </c>
      <c r="B468" s="790"/>
      <c r="C468" s="808" t="s">
        <v>36</v>
      </c>
      <c r="D468" s="765">
        <f>SUM(D465:D467)</f>
        <v>1095051</v>
      </c>
      <c r="E468" s="809" t="s">
        <v>36</v>
      </c>
      <c r="F468" s="765">
        <f>SUM(F465:F467)</f>
        <v>576688.5</v>
      </c>
      <c r="G468" s="809" t="s">
        <v>36</v>
      </c>
      <c r="H468" s="765">
        <f>SUM(H465:H467)</f>
        <v>621079.5</v>
      </c>
      <c r="I468" s="809" t="s">
        <v>36</v>
      </c>
      <c r="J468" s="765">
        <f>SUM(J464:J467)</f>
        <v>1197768</v>
      </c>
      <c r="K468" s="809" t="s">
        <v>36</v>
      </c>
      <c r="L468" s="765">
        <f>SUM(L465:L467)</f>
        <v>1313712</v>
      </c>
      <c r="N468" s="46"/>
    </row>
    <row r="469" spans="1:14">
      <c r="A469" s="90" t="s">
        <v>3090</v>
      </c>
      <c r="B469" s="38"/>
      <c r="C469" s="63"/>
      <c r="D469" s="41"/>
      <c r="E469" s="52"/>
      <c r="F469" s="41"/>
      <c r="G469" s="52"/>
      <c r="H469" s="41"/>
      <c r="I469" s="52"/>
      <c r="J469" s="41"/>
      <c r="K469" s="52"/>
      <c r="L469" s="41"/>
      <c r="N469" s="46"/>
    </row>
    <row r="470" spans="1:14">
      <c r="A470" s="39" t="s">
        <v>3091</v>
      </c>
      <c r="B470" s="38" t="s">
        <v>103</v>
      </c>
      <c r="C470" s="63" t="s">
        <v>36</v>
      </c>
      <c r="D470" s="41">
        <v>48000</v>
      </c>
      <c r="E470" s="52" t="s">
        <v>36</v>
      </c>
      <c r="F470" s="41">
        <v>33000</v>
      </c>
      <c r="G470" s="52" t="s">
        <v>36</v>
      </c>
      <c r="H470" s="41">
        <v>39000</v>
      </c>
      <c r="I470" s="52" t="s">
        <v>36</v>
      </c>
      <c r="J470" s="41">
        <v>72000</v>
      </c>
      <c r="K470" s="52" t="s">
        <v>36</v>
      </c>
      <c r="L470" s="41">
        <v>72000</v>
      </c>
      <c r="N470" s="46"/>
    </row>
    <row r="471" spans="1:14">
      <c r="A471" s="39" t="s">
        <v>104</v>
      </c>
      <c r="B471" s="38" t="s">
        <v>105</v>
      </c>
      <c r="C471" s="63"/>
      <c r="D471" s="41">
        <v>67500</v>
      </c>
      <c r="E471" s="52"/>
      <c r="F471" s="41">
        <v>28125</v>
      </c>
      <c r="G471" s="52"/>
      <c r="H471" s="41">
        <v>39375</v>
      </c>
      <c r="I471" s="52"/>
      <c r="J471" s="41">
        <v>67500</v>
      </c>
      <c r="K471" s="52"/>
      <c r="L471" s="41">
        <v>67500</v>
      </c>
      <c r="N471" s="46"/>
    </row>
    <row r="472" spans="1:14">
      <c r="A472" s="39" t="s">
        <v>3092</v>
      </c>
      <c r="B472" s="38" t="s">
        <v>107</v>
      </c>
      <c r="C472" s="63"/>
      <c r="D472" s="41">
        <v>67500</v>
      </c>
      <c r="E472" s="52"/>
      <c r="F472" s="41">
        <v>28125</v>
      </c>
      <c r="G472" s="52"/>
      <c r="H472" s="41">
        <v>39375</v>
      </c>
      <c r="I472" s="52"/>
      <c r="J472" s="41">
        <v>67500</v>
      </c>
      <c r="K472" s="52"/>
      <c r="L472" s="41">
        <v>67500</v>
      </c>
      <c r="N472" s="46"/>
    </row>
    <row r="473" spans="1:14">
      <c r="A473" s="39" t="s">
        <v>3093</v>
      </c>
      <c r="B473" s="38" t="s">
        <v>109</v>
      </c>
      <c r="C473" s="63"/>
      <c r="D473" s="41">
        <v>10000</v>
      </c>
      <c r="E473" s="52"/>
      <c r="F473" s="41">
        <v>10000</v>
      </c>
      <c r="G473" s="52"/>
      <c r="H473" s="41">
        <v>5000</v>
      </c>
      <c r="I473" s="52"/>
      <c r="J473" s="41">
        <v>15000</v>
      </c>
      <c r="K473" s="52"/>
      <c r="L473" s="41">
        <v>18000</v>
      </c>
      <c r="N473" s="46"/>
    </row>
    <row r="474" spans="1:14">
      <c r="A474" s="39" t="s">
        <v>3094</v>
      </c>
      <c r="B474" s="38" t="s">
        <v>111</v>
      </c>
      <c r="C474" s="63"/>
      <c r="D474" s="41">
        <v>4000</v>
      </c>
      <c r="E474" s="52"/>
      <c r="F474" s="41">
        <v>4000</v>
      </c>
      <c r="G474" s="52"/>
      <c r="H474" s="41">
        <v>2000</v>
      </c>
      <c r="I474" s="52"/>
      <c r="J474" s="41">
        <v>6000</v>
      </c>
      <c r="K474" s="52"/>
      <c r="L474" s="41">
        <v>6000</v>
      </c>
      <c r="N474" s="46"/>
    </row>
    <row r="475" spans="1:14">
      <c r="A475" s="39" t="s">
        <v>3095</v>
      </c>
      <c r="B475" s="38" t="s">
        <v>635</v>
      </c>
      <c r="C475" s="63"/>
      <c r="D475" s="41">
        <v>10000</v>
      </c>
      <c r="E475" s="52"/>
      <c r="F475" s="41">
        <v>0</v>
      </c>
      <c r="G475" s="52"/>
      <c r="H475" s="41">
        <v>15000</v>
      </c>
      <c r="I475" s="52"/>
      <c r="J475" s="41">
        <v>15000</v>
      </c>
      <c r="K475" s="52"/>
      <c r="L475" s="41">
        <v>15000</v>
      </c>
      <c r="N475" s="46"/>
    </row>
    <row r="476" spans="1:14">
      <c r="A476" s="39" t="s">
        <v>3099</v>
      </c>
      <c r="B476" s="38" t="s">
        <v>3100</v>
      </c>
      <c r="C476" s="63"/>
      <c r="D476" s="41">
        <v>78473</v>
      </c>
      <c r="E476" s="52"/>
      <c r="F476" s="41">
        <v>78473</v>
      </c>
      <c r="G476" s="52"/>
      <c r="H476" s="41">
        <v>11089</v>
      </c>
      <c r="I476" s="52"/>
      <c r="J476" s="41">
        <v>89562</v>
      </c>
      <c r="K476" s="52"/>
      <c r="L476" s="41">
        <v>99224</v>
      </c>
      <c r="N476" s="41"/>
    </row>
    <row r="477" spans="1:14">
      <c r="A477" s="39" t="s">
        <v>125</v>
      </c>
      <c r="B477" s="38" t="s">
        <v>124</v>
      </c>
      <c r="C477" s="63"/>
      <c r="D477" s="41">
        <v>78453</v>
      </c>
      <c r="E477" s="52"/>
      <c r="F477" s="41">
        <v>0</v>
      </c>
      <c r="G477" s="52"/>
      <c r="H477" s="41">
        <v>89562</v>
      </c>
      <c r="I477" s="52"/>
      <c r="J477" s="41">
        <v>89562</v>
      </c>
      <c r="K477" s="52"/>
      <c r="L477" s="41">
        <v>99224</v>
      </c>
      <c r="N477" s="41"/>
    </row>
    <row r="478" spans="1:14">
      <c r="A478" s="39" t="s">
        <v>3101</v>
      </c>
      <c r="B478" s="38" t="s">
        <v>127</v>
      </c>
      <c r="C478" s="63"/>
      <c r="D478" s="41">
        <v>113001.12</v>
      </c>
      <c r="E478" s="52"/>
      <c r="F478" s="41">
        <v>63153.96</v>
      </c>
      <c r="G478" s="52"/>
      <c r="H478" s="41">
        <v>65815.3</v>
      </c>
      <c r="I478" s="52"/>
      <c r="J478" s="41">
        <v>128969.26</v>
      </c>
      <c r="K478" s="52"/>
      <c r="L478" s="41">
        <v>142882.56</v>
      </c>
      <c r="N478" s="41"/>
    </row>
    <row r="479" spans="1:14">
      <c r="A479" s="39" t="s">
        <v>128</v>
      </c>
      <c r="B479" s="38" t="s">
        <v>129</v>
      </c>
      <c r="C479" s="63"/>
      <c r="D479" s="41">
        <v>18833.52</v>
      </c>
      <c r="E479" s="52"/>
      <c r="F479" s="41">
        <v>1700</v>
      </c>
      <c r="G479" s="52"/>
      <c r="H479" s="41">
        <v>19794.88</v>
      </c>
      <c r="I479" s="52"/>
      <c r="J479" s="41">
        <v>21494.880000000001</v>
      </c>
      <c r="K479" s="52"/>
      <c r="L479" s="41">
        <v>23813.759999999998</v>
      </c>
      <c r="N479" s="45"/>
    </row>
    <row r="480" spans="1:14">
      <c r="A480" s="47"/>
      <c r="B480" s="47"/>
      <c r="C480" s="81"/>
      <c r="D480" s="50"/>
      <c r="E480" s="81"/>
      <c r="F480" s="50"/>
      <c r="G480" s="81"/>
      <c r="H480" s="50"/>
      <c r="I480" s="81"/>
      <c r="J480" s="50"/>
      <c r="K480" s="81"/>
      <c r="L480" s="50"/>
      <c r="N480" s="45"/>
    </row>
    <row r="481" spans="1:14">
      <c r="N481" s="45"/>
    </row>
    <row r="482" spans="1:14">
      <c r="A482" s="201" t="s">
        <v>653</v>
      </c>
      <c r="B482" s="201"/>
      <c r="C482" s="201" t="s">
        <v>337</v>
      </c>
      <c r="D482" s="201"/>
      <c r="E482" s="201"/>
      <c r="F482" s="201"/>
      <c r="G482" s="201"/>
      <c r="H482" s="201" t="s">
        <v>3245</v>
      </c>
      <c r="I482" s="201"/>
      <c r="J482" s="201"/>
      <c r="K482" s="201"/>
      <c r="L482" s="201"/>
    </row>
    <row r="483" spans="1:14" ht="16.5">
      <c r="A483" s="741"/>
      <c r="B483" s="741"/>
      <c r="C483" s="741"/>
      <c r="D483" s="741"/>
      <c r="E483" s="741"/>
      <c r="F483" s="741"/>
      <c r="G483" s="741"/>
      <c r="H483" s="741"/>
      <c r="I483" s="741"/>
      <c r="J483" s="741"/>
      <c r="K483" s="741"/>
      <c r="L483" s="741"/>
    </row>
    <row r="484" spans="1:14" ht="16.5">
      <c r="A484" s="741"/>
      <c r="B484" s="741"/>
      <c r="C484" s="741"/>
      <c r="D484" s="741"/>
      <c r="E484" s="741"/>
      <c r="F484" s="741"/>
      <c r="G484" s="741"/>
      <c r="H484" s="741" t="s">
        <v>3219</v>
      </c>
      <c r="I484" s="741"/>
      <c r="J484" s="741"/>
      <c r="K484" s="741"/>
      <c r="L484" s="741"/>
    </row>
    <row r="485" spans="1:14">
      <c r="A485" s="201" t="s">
        <v>1659</v>
      </c>
      <c r="B485" s="201"/>
      <c r="C485" s="201"/>
      <c r="D485" s="201" t="s">
        <v>54</v>
      </c>
      <c r="E485" s="201"/>
      <c r="F485" s="201"/>
      <c r="G485" s="201"/>
      <c r="H485" s="201" t="s">
        <v>3232</v>
      </c>
      <c r="I485" s="201"/>
      <c r="J485" s="201"/>
      <c r="K485" s="201"/>
      <c r="L485" s="201"/>
    </row>
    <row r="486" spans="1:14">
      <c r="A486" s="334" t="s">
        <v>1132</v>
      </c>
      <c r="B486" s="334"/>
      <c r="C486" s="334"/>
      <c r="D486" s="334" t="s">
        <v>343</v>
      </c>
      <c r="E486" s="334"/>
      <c r="F486" s="334"/>
      <c r="G486" s="334"/>
      <c r="H486" s="334" t="s">
        <v>3221</v>
      </c>
      <c r="I486" s="334"/>
      <c r="J486" s="334"/>
      <c r="K486" s="334"/>
      <c r="L486" s="334"/>
    </row>
    <row r="488" spans="1:14" ht="16.5">
      <c r="A488" s="1" t="s">
        <v>3207</v>
      </c>
      <c r="B488" s="741"/>
      <c r="C488" s="741"/>
      <c r="D488" s="741"/>
      <c r="E488" s="741"/>
      <c r="F488" s="741"/>
      <c r="G488" s="741"/>
      <c r="H488" s="741"/>
      <c r="I488" s="741"/>
      <c r="J488" s="741"/>
      <c r="K488" s="741"/>
      <c r="L488" s="742" t="s">
        <v>3208</v>
      </c>
    </row>
    <row r="489" spans="1:14" ht="16.5">
      <c r="A489" s="1" t="s">
        <v>3301</v>
      </c>
      <c r="B489" s="741"/>
      <c r="C489" s="741"/>
      <c r="D489" s="741"/>
      <c r="E489" s="741"/>
      <c r="F489" s="741"/>
      <c r="G489" s="741"/>
      <c r="H489" s="741"/>
      <c r="I489" s="741"/>
      <c r="J489" s="741"/>
      <c r="K489" s="741"/>
      <c r="L489" s="741"/>
    </row>
    <row r="490" spans="1:14" ht="16.5">
      <c r="A490" s="741"/>
      <c r="B490" s="741"/>
      <c r="C490" s="741"/>
      <c r="D490" s="741"/>
      <c r="E490" s="741"/>
      <c r="F490" s="741"/>
      <c r="G490" s="741"/>
      <c r="H490" s="741"/>
      <c r="I490" s="741"/>
      <c r="J490" s="741"/>
      <c r="K490" s="741"/>
      <c r="L490" s="741"/>
    </row>
    <row r="491" spans="1:14" ht="15.75">
      <c r="A491" s="743" t="s">
        <v>3210</v>
      </c>
      <c r="B491" s="744"/>
      <c r="C491" s="744"/>
      <c r="D491" s="744"/>
      <c r="E491" s="744"/>
      <c r="F491" s="744"/>
      <c r="G491" s="744"/>
      <c r="H491" s="744"/>
      <c r="I491" s="744"/>
      <c r="J491" s="744"/>
      <c r="K491" s="744"/>
      <c r="L491" s="745"/>
    </row>
    <row r="492" spans="1:14" ht="15.75">
      <c r="A492" s="746" t="s">
        <v>3211</v>
      </c>
      <c r="B492" s="747"/>
      <c r="C492" s="747"/>
      <c r="D492" s="747"/>
      <c r="E492" s="747"/>
      <c r="F492" s="747"/>
      <c r="G492" s="747"/>
      <c r="H492" s="747"/>
      <c r="I492" s="747"/>
      <c r="J492" s="747"/>
      <c r="K492" s="747"/>
      <c r="L492" s="748"/>
    </row>
    <row r="493" spans="1:14" ht="16.5">
      <c r="A493" s="303"/>
      <c r="B493" s="301"/>
      <c r="C493" s="301"/>
      <c r="D493" s="301"/>
      <c r="E493" s="301"/>
      <c r="F493" s="301"/>
      <c r="G493" s="301"/>
      <c r="H493" s="301"/>
      <c r="I493" s="301"/>
      <c r="J493" s="301"/>
      <c r="K493" s="301"/>
      <c r="L493" s="302"/>
    </row>
    <row r="494" spans="1:14" ht="16.5">
      <c r="A494" s="767" t="s">
        <v>3300</v>
      </c>
      <c r="B494" s="301"/>
      <c r="C494" s="301"/>
      <c r="D494" s="301"/>
      <c r="E494" s="301"/>
      <c r="F494" s="301"/>
      <c r="G494" s="301"/>
      <c r="H494" s="301"/>
      <c r="I494" s="301"/>
      <c r="J494" s="301"/>
      <c r="K494" s="301"/>
      <c r="L494" s="302"/>
    </row>
    <row r="495" spans="1:14" ht="16.5">
      <c r="A495" s="751"/>
      <c r="B495" s="752"/>
      <c r="C495" s="752"/>
      <c r="D495" s="752"/>
      <c r="E495" s="752"/>
      <c r="F495" s="752"/>
      <c r="G495" s="752"/>
      <c r="H495" s="752"/>
      <c r="I495" s="752"/>
      <c r="J495" s="752"/>
      <c r="K495" s="752"/>
      <c r="L495" s="753"/>
      <c r="N495" s="45"/>
    </row>
    <row r="496" spans="1:14" ht="15.75">
      <c r="A496" s="270"/>
      <c r="B496" s="357" t="s">
        <v>3213</v>
      </c>
      <c r="C496" s="267" t="s">
        <v>8</v>
      </c>
      <c r="D496" s="268"/>
      <c r="E496" s="271" t="s">
        <v>3214</v>
      </c>
      <c r="F496" s="271"/>
      <c r="G496" s="271"/>
      <c r="H496" s="271"/>
      <c r="I496" s="271"/>
      <c r="J496" s="272"/>
      <c r="K496" s="287" t="s">
        <v>16</v>
      </c>
      <c r="L496" s="268"/>
      <c r="N496" s="45"/>
    </row>
    <row r="497" spans="1:14" ht="15.75">
      <c r="A497" s="277" t="s">
        <v>3215</v>
      </c>
      <c r="B497" s="337" t="s">
        <v>11</v>
      </c>
      <c r="C497" s="278" t="s">
        <v>312</v>
      </c>
      <c r="D497" s="279"/>
      <c r="E497" s="754" t="s">
        <v>14</v>
      </c>
      <c r="F497" s="755"/>
      <c r="G497" s="768" t="s">
        <v>15</v>
      </c>
      <c r="H497" s="755"/>
      <c r="I497" s="267" t="s">
        <v>19</v>
      </c>
      <c r="J497" s="268"/>
      <c r="K497" s="346" t="s">
        <v>20</v>
      </c>
      <c r="L497" s="279"/>
      <c r="N497" s="45"/>
    </row>
    <row r="498" spans="1:14" ht="15.75">
      <c r="A498" s="393"/>
      <c r="B498" s="757"/>
      <c r="C498" s="756"/>
      <c r="D498" s="757"/>
      <c r="E498" s="758" t="s">
        <v>13</v>
      </c>
      <c r="F498" s="759"/>
      <c r="G498" s="346" t="s">
        <v>3216</v>
      </c>
      <c r="H498" s="279"/>
      <c r="I498" s="756"/>
      <c r="J498" s="757"/>
      <c r="K498" s="756"/>
      <c r="L498" s="757"/>
      <c r="N498" s="45"/>
    </row>
    <row r="499" spans="1:14">
      <c r="A499" s="760">
        <v>1</v>
      </c>
      <c r="B499" s="783">
        <v>2</v>
      </c>
      <c r="C499" s="761">
        <v>3</v>
      </c>
      <c r="D499" s="762"/>
      <c r="E499" s="761">
        <v>4</v>
      </c>
      <c r="F499" s="762"/>
      <c r="G499" s="761">
        <v>5</v>
      </c>
      <c r="H499" s="762"/>
      <c r="I499" s="761">
        <v>6</v>
      </c>
      <c r="J499" s="762"/>
      <c r="K499" s="761">
        <v>7</v>
      </c>
      <c r="L499" s="762"/>
      <c r="N499" s="45"/>
    </row>
    <row r="500" spans="1:14">
      <c r="A500" s="39" t="s">
        <v>3106</v>
      </c>
      <c r="B500" s="38" t="s">
        <v>131</v>
      </c>
      <c r="C500" s="63"/>
      <c r="D500" s="41">
        <v>8988.0300000000007</v>
      </c>
      <c r="E500" s="52"/>
      <c r="F500" s="41">
        <v>6194.92</v>
      </c>
      <c r="G500" s="52"/>
      <c r="H500" s="41">
        <v>4455.08</v>
      </c>
      <c r="I500" s="52"/>
      <c r="J500" s="41">
        <v>10650</v>
      </c>
      <c r="K500" s="52"/>
      <c r="L500" s="41">
        <v>13200.83</v>
      </c>
      <c r="N500" s="45"/>
    </row>
    <row r="501" spans="1:14">
      <c r="A501" s="39" t="s">
        <v>3107</v>
      </c>
      <c r="B501" s="38"/>
      <c r="C501" s="63"/>
      <c r="D501" s="41"/>
      <c r="E501" s="52"/>
      <c r="F501" s="41"/>
      <c r="G501" s="52"/>
      <c r="H501" s="41"/>
      <c r="I501" s="52"/>
      <c r="J501" s="41"/>
      <c r="K501" s="52"/>
      <c r="L501" s="41"/>
      <c r="N501" s="45"/>
    </row>
    <row r="502" spans="1:14">
      <c r="A502" s="39" t="s">
        <v>3108</v>
      </c>
      <c r="B502" s="38" t="s">
        <v>133</v>
      </c>
      <c r="C502" s="63"/>
      <c r="D502" s="41">
        <v>2400</v>
      </c>
      <c r="E502" s="52"/>
      <c r="F502" s="41">
        <v>1700</v>
      </c>
      <c r="G502" s="52"/>
      <c r="H502" s="41">
        <v>9047.44</v>
      </c>
      <c r="I502" s="52"/>
      <c r="J502" s="41">
        <v>10747.44</v>
      </c>
      <c r="K502" s="52"/>
      <c r="L502" s="41">
        <v>11906.88</v>
      </c>
      <c r="N502" s="45"/>
    </row>
    <row r="503" spans="1:14">
      <c r="A503" s="39" t="s">
        <v>3111</v>
      </c>
      <c r="B503" s="38" t="s">
        <v>137</v>
      </c>
      <c r="C503" s="63"/>
      <c r="D503" s="41">
        <v>30000</v>
      </c>
      <c r="E503" s="52"/>
      <c r="F503" s="41">
        <v>0</v>
      </c>
      <c r="G503" s="52"/>
      <c r="H503" s="41">
        <v>45000</v>
      </c>
      <c r="I503" s="52"/>
      <c r="J503" s="41">
        <v>45000</v>
      </c>
      <c r="K503" s="52"/>
      <c r="L503" s="41">
        <v>45000</v>
      </c>
      <c r="N503" s="45"/>
    </row>
    <row r="504" spans="1:14">
      <c r="A504" s="771" t="s">
        <v>3112</v>
      </c>
      <c r="B504" s="772"/>
      <c r="C504" s="808" t="s">
        <v>36</v>
      </c>
      <c r="D504" s="765">
        <f>SUM(D470+D471+D472+D473+D474+D475+D476+D477+D478+D479+D500+D501+D502+D503)</f>
        <v>537148.67000000004</v>
      </c>
      <c r="E504" s="809" t="s">
        <v>36</v>
      </c>
      <c r="F504" s="765">
        <f>SUM(F470+F471+F472+F473+F474+F475+F476+F477+F478+F479+F500+F501+F502+F503)</f>
        <v>254471.88</v>
      </c>
      <c r="G504" s="809" t="s">
        <v>36</v>
      </c>
      <c r="H504" s="765">
        <f>SUM(H470+H471+H472+H473+H474+H475+H476+H477+H478+H479+H500+H502+H501+H503)</f>
        <v>384513.7</v>
      </c>
      <c r="I504" s="809" t="s">
        <v>36</v>
      </c>
      <c r="J504" s="765">
        <f>J470+J471+J472+J473+J474+J475+J476+J477+J478+J479+J500+J502+J503</f>
        <v>638985.57999999996</v>
      </c>
      <c r="K504" s="809" t="s">
        <v>36</v>
      </c>
      <c r="L504" s="765">
        <f>SUM(L470+L471+L472+L473+L474+L475+L476+L477+L478+L479+L500+L502+L503)</f>
        <v>681252.03</v>
      </c>
      <c r="N504" s="45"/>
    </row>
    <row r="505" spans="1:14">
      <c r="A505" s="773" t="s">
        <v>3113</v>
      </c>
      <c r="B505" s="774"/>
      <c r="C505" s="810" t="s">
        <v>36</v>
      </c>
      <c r="D505" s="776">
        <f>SUM(D468+D504)</f>
        <v>1632199.67</v>
      </c>
      <c r="E505" s="811" t="s">
        <v>36</v>
      </c>
      <c r="F505" s="776">
        <f>SUM(F468+F504)</f>
        <v>831160.38</v>
      </c>
      <c r="G505" s="811" t="s">
        <v>36</v>
      </c>
      <c r="H505" s="776">
        <f>SUM(H468+H504)</f>
        <v>1005593.2</v>
      </c>
      <c r="I505" s="811" t="s">
        <v>36</v>
      </c>
      <c r="J505" s="776">
        <f>J504+J468</f>
        <v>1836753.58</v>
      </c>
      <c r="K505" s="811" t="s">
        <v>36</v>
      </c>
      <c r="L505" s="776">
        <f>SUM(L468+L504)</f>
        <v>1994964.03</v>
      </c>
      <c r="N505" s="45"/>
    </row>
    <row r="506" spans="1:14">
      <c r="A506" s="778" t="s">
        <v>3114</v>
      </c>
      <c r="B506" s="779"/>
      <c r="C506" s="812" t="s">
        <v>36</v>
      </c>
      <c r="D506" s="781">
        <f>SUM(D468+D504)</f>
        <v>1632199.67</v>
      </c>
      <c r="E506" s="813" t="s">
        <v>36</v>
      </c>
      <c r="F506" s="781">
        <f>SUM(F468+F504)</f>
        <v>831160.38</v>
      </c>
      <c r="G506" s="813" t="s">
        <v>36</v>
      </c>
      <c r="H506" s="781">
        <f>SUM(H468+H504)</f>
        <v>1005593.2</v>
      </c>
      <c r="I506" s="813" t="s">
        <v>36</v>
      </c>
      <c r="J506" s="781">
        <f>SUM(J468+J504)</f>
        <v>1836753.58</v>
      </c>
      <c r="K506" s="813" t="s">
        <v>36</v>
      </c>
      <c r="L506" s="781">
        <f>SUM(L468+L504)</f>
        <v>1994964.03</v>
      </c>
      <c r="N506" s="46"/>
    </row>
    <row r="507" spans="1:14">
      <c r="A507" s="39"/>
      <c r="B507" s="78"/>
      <c r="C507" s="63"/>
      <c r="D507" s="41"/>
      <c r="E507" s="52"/>
      <c r="F507" s="41"/>
      <c r="G507" s="52"/>
      <c r="H507" s="41"/>
      <c r="I507" s="52"/>
      <c r="J507" s="41"/>
      <c r="K507" s="52"/>
      <c r="L507" s="41"/>
    </row>
    <row r="508" spans="1:14">
      <c r="A508" s="588" t="s">
        <v>3115</v>
      </c>
      <c r="B508" s="39"/>
      <c r="C508" s="63"/>
      <c r="D508" s="41"/>
      <c r="E508" s="52"/>
      <c r="F508" s="41"/>
      <c r="G508" s="52"/>
      <c r="H508" s="41"/>
      <c r="I508" s="52"/>
      <c r="J508" s="41"/>
      <c r="K508" s="52"/>
      <c r="L508" s="41"/>
    </row>
    <row r="509" spans="1:14">
      <c r="A509" s="39" t="s">
        <v>3116</v>
      </c>
      <c r="B509" s="38" t="s">
        <v>146</v>
      </c>
      <c r="C509" s="63" t="s">
        <v>36</v>
      </c>
      <c r="D509" s="41">
        <v>121653.52</v>
      </c>
      <c r="E509" s="52" t="s">
        <v>36</v>
      </c>
      <c r="F509" s="41">
        <v>32783</v>
      </c>
      <c r="G509" s="52" t="s">
        <v>36</v>
      </c>
      <c r="H509" s="41">
        <v>47217</v>
      </c>
      <c r="I509" s="52" t="s">
        <v>36</v>
      </c>
      <c r="J509" s="41">
        <v>80000</v>
      </c>
      <c r="K509" s="52" t="s">
        <v>36</v>
      </c>
      <c r="L509" s="41">
        <v>80000</v>
      </c>
      <c r="N509" s="46"/>
    </row>
    <row r="510" spans="1:14">
      <c r="A510" s="39" t="s">
        <v>3119</v>
      </c>
      <c r="B510" s="38" t="s">
        <v>152</v>
      </c>
      <c r="C510" s="63"/>
      <c r="D510" s="41">
        <v>93613.01</v>
      </c>
      <c r="E510" s="52"/>
      <c r="F510" s="41">
        <v>38605</v>
      </c>
      <c r="G510" s="52"/>
      <c r="H510" s="41">
        <v>31395</v>
      </c>
      <c r="I510" s="52"/>
      <c r="J510" s="41">
        <v>70000</v>
      </c>
      <c r="K510" s="52"/>
      <c r="L510" s="41">
        <v>70000</v>
      </c>
      <c r="N510" s="46"/>
    </row>
    <row r="511" spans="1:14">
      <c r="A511" s="39" t="s">
        <v>3126</v>
      </c>
      <c r="B511" s="38" t="s">
        <v>164</v>
      </c>
      <c r="C511" s="63"/>
      <c r="D511" s="41">
        <v>1598</v>
      </c>
      <c r="E511" s="52"/>
      <c r="F511" s="41">
        <v>0</v>
      </c>
      <c r="G511" s="52"/>
      <c r="H511" s="41">
        <v>2000</v>
      </c>
      <c r="I511" s="52"/>
      <c r="J511" s="41">
        <v>2000</v>
      </c>
      <c r="K511" s="52"/>
      <c r="L511" s="41">
        <v>2000</v>
      </c>
      <c r="N511" s="46"/>
    </row>
    <row r="512" spans="1:14">
      <c r="A512" s="39" t="s">
        <v>3127</v>
      </c>
      <c r="B512" s="38" t="s">
        <v>166</v>
      </c>
      <c r="C512" s="63"/>
      <c r="D512" s="41">
        <v>6000</v>
      </c>
      <c r="E512" s="52"/>
      <c r="F512" s="41">
        <v>2470</v>
      </c>
      <c r="G512" s="52"/>
      <c r="H512" s="41">
        <v>3530</v>
      </c>
      <c r="I512" s="52"/>
      <c r="J512" s="41">
        <v>6000</v>
      </c>
      <c r="K512" s="52"/>
      <c r="L512" s="41">
        <v>6000</v>
      </c>
      <c r="N512" s="46"/>
    </row>
    <row r="513" spans="1:14">
      <c r="A513" s="39" t="s">
        <v>3128</v>
      </c>
      <c r="B513" s="38" t="s">
        <v>168</v>
      </c>
      <c r="C513" s="63"/>
      <c r="D513" s="41">
        <v>6000</v>
      </c>
      <c r="E513" s="52"/>
      <c r="F513" s="41">
        <v>2372</v>
      </c>
      <c r="G513" s="52"/>
      <c r="H513" s="41">
        <v>3628</v>
      </c>
      <c r="I513" s="52"/>
      <c r="J513" s="41">
        <v>6000</v>
      </c>
      <c r="K513" s="52"/>
      <c r="L513" s="41">
        <v>6000</v>
      </c>
      <c r="N513" s="46"/>
    </row>
    <row r="514" spans="1:14">
      <c r="A514" s="39" t="s">
        <v>3130</v>
      </c>
      <c r="B514" s="38" t="s">
        <v>3131</v>
      </c>
      <c r="C514" s="63"/>
      <c r="D514" s="41">
        <v>0</v>
      </c>
      <c r="E514" s="52"/>
      <c r="F514" s="41">
        <v>0</v>
      </c>
      <c r="G514" s="52"/>
      <c r="H514" s="41">
        <v>5000</v>
      </c>
      <c r="I514" s="52"/>
      <c r="J514" s="41">
        <v>5000</v>
      </c>
      <c r="K514" s="52"/>
      <c r="L514" s="41">
        <v>5000</v>
      </c>
    </row>
    <row r="515" spans="1:14">
      <c r="A515" s="39"/>
      <c r="B515" s="38"/>
      <c r="C515" s="63"/>
      <c r="D515" s="41"/>
      <c r="E515" s="52"/>
      <c r="F515" s="41"/>
      <c r="G515" s="52"/>
      <c r="H515" s="41"/>
      <c r="I515" s="52"/>
      <c r="J515" s="41"/>
      <c r="K515" s="52"/>
      <c r="L515" s="41"/>
    </row>
    <row r="516" spans="1:14">
      <c r="A516" s="47"/>
      <c r="B516" s="47"/>
      <c r="C516" s="81"/>
      <c r="D516" s="50"/>
      <c r="E516" s="81"/>
      <c r="F516" s="50"/>
      <c r="G516" s="81"/>
      <c r="H516" s="50"/>
      <c r="I516" s="81"/>
      <c r="J516" s="50"/>
      <c r="K516" s="81"/>
      <c r="L516" s="50"/>
    </row>
    <row r="518" spans="1:14">
      <c r="A518" s="201" t="s">
        <v>653</v>
      </c>
      <c r="B518" s="201"/>
      <c r="C518" s="201" t="s">
        <v>337</v>
      </c>
      <c r="D518" s="201"/>
      <c r="E518" s="201"/>
      <c r="F518" s="201"/>
      <c r="G518" s="201"/>
      <c r="H518" s="201" t="s">
        <v>3245</v>
      </c>
      <c r="I518" s="201"/>
      <c r="J518" s="201"/>
      <c r="K518" s="201"/>
      <c r="L518" s="201"/>
    </row>
    <row r="519" spans="1:14" ht="16.5">
      <c r="A519" s="741"/>
      <c r="B519" s="741"/>
      <c r="C519" s="741"/>
      <c r="D519" s="741"/>
      <c r="E519" s="741"/>
      <c r="F519" s="741"/>
      <c r="G519" s="741"/>
      <c r="H519" s="741"/>
      <c r="I519" s="741"/>
      <c r="J519" s="741"/>
      <c r="K519" s="741"/>
      <c r="L519" s="741"/>
    </row>
    <row r="520" spans="1:14" ht="16.5">
      <c r="A520" s="741"/>
      <c r="B520" s="741"/>
      <c r="C520" s="741"/>
      <c r="D520" s="741"/>
      <c r="E520" s="741"/>
      <c r="F520" s="741"/>
      <c r="G520" s="741"/>
      <c r="H520" s="741" t="s">
        <v>3219</v>
      </c>
      <c r="I520" s="741"/>
      <c r="J520" s="741"/>
      <c r="K520" s="741"/>
      <c r="L520" s="741"/>
    </row>
    <row r="521" spans="1:14">
      <c r="A521" s="201" t="s">
        <v>1659</v>
      </c>
      <c r="B521" s="201"/>
      <c r="C521" s="201"/>
      <c r="D521" s="201" t="s">
        <v>54</v>
      </c>
      <c r="E521" s="201"/>
      <c r="F521" s="201"/>
      <c r="G521" s="201"/>
      <c r="H521" s="201" t="s">
        <v>3232</v>
      </c>
      <c r="I521" s="201"/>
      <c r="J521" s="201"/>
      <c r="K521" s="201"/>
      <c r="L521" s="201"/>
    </row>
    <row r="522" spans="1:14">
      <c r="A522" s="334" t="s">
        <v>1132</v>
      </c>
      <c r="B522" s="334"/>
      <c r="C522" s="334"/>
      <c r="D522" s="334" t="s">
        <v>343</v>
      </c>
      <c r="E522" s="334"/>
      <c r="F522" s="334"/>
      <c r="G522" s="334"/>
      <c r="H522" s="334" t="s">
        <v>3221</v>
      </c>
      <c r="I522" s="334"/>
      <c r="J522" s="334"/>
      <c r="K522" s="334"/>
      <c r="L522" s="334"/>
    </row>
    <row r="525" spans="1:14" ht="16.5">
      <c r="A525" s="1" t="s">
        <v>3207</v>
      </c>
      <c r="B525" s="741"/>
      <c r="C525" s="741"/>
      <c r="D525" s="741"/>
      <c r="E525" s="741"/>
      <c r="F525" s="741"/>
      <c r="G525" s="741"/>
      <c r="H525" s="741"/>
      <c r="I525" s="741"/>
      <c r="J525" s="741"/>
      <c r="K525" s="741"/>
      <c r="L525" s="742" t="s">
        <v>3208</v>
      </c>
    </row>
    <row r="526" spans="1:14" ht="16.5">
      <c r="A526" s="1" t="s">
        <v>3302</v>
      </c>
      <c r="B526" s="741"/>
      <c r="C526" s="741"/>
      <c r="D526" s="741"/>
      <c r="E526" s="741"/>
      <c r="F526" s="741"/>
      <c r="G526" s="741"/>
      <c r="H526" s="741"/>
      <c r="I526" s="741"/>
      <c r="J526" s="741"/>
      <c r="K526" s="741"/>
      <c r="L526" s="741"/>
    </row>
    <row r="527" spans="1:14" ht="16.5">
      <c r="A527" s="741"/>
      <c r="B527" s="741"/>
      <c r="C527" s="741"/>
      <c r="D527" s="741"/>
      <c r="E527" s="741"/>
      <c r="F527" s="741"/>
      <c r="G527" s="741"/>
      <c r="H527" s="741"/>
      <c r="I527" s="741"/>
      <c r="J527" s="741"/>
      <c r="K527" s="741"/>
      <c r="L527" s="741"/>
    </row>
    <row r="528" spans="1:14" ht="15.75">
      <c r="A528" s="743" t="s">
        <v>3210</v>
      </c>
      <c r="B528" s="744"/>
      <c r="C528" s="744"/>
      <c r="D528" s="744"/>
      <c r="E528" s="744"/>
      <c r="F528" s="744"/>
      <c r="G528" s="744"/>
      <c r="H528" s="744"/>
      <c r="I528" s="744"/>
      <c r="J528" s="744"/>
      <c r="K528" s="744"/>
      <c r="L528" s="745"/>
    </row>
    <row r="529" spans="1:14" ht="15.75">
      <c r="A529" s="746" t="s">
        <v>3211</v>
      </c>
      <c r="B529" s="747"/>
      <c r="C529" s="747"/>
      <c r="D529" s="747"/>
      <c r="E529" s="747"/>
      <c r="F529" s="747"/>
      <c r="G529" s="747"/>
      <c r="H529" s="747"/>
      <c r="I529" s="747"/>
      <c r="J529" s="747"/>
      <c r="K529" s="747"/>
      <c r="L529" s="748"/>
    </row>
    <row r="530" spans="1:14" ht="16.5">
      <c r="A530" s="303"/>
      <c r="B530" s="301"/>
      <c r="C530" s="301"/>
      <c r="D530" s="301"/>
      <c r="E530" s="301"/>
      <c r="F530" s="301"/>
      <c r="G530" s="301"/>
      <c r="H530" s="301"/>
      <c r="I530" s="301"/>
      <c r="J530" s="301"/>
      <c r="K530" s="301"/>
      <c r="L530" s="302"/>
    </row>
    <row r="531" spans="1:14" ht="16.5">
      <c r="A531" s="767" t="s">
        <v>3300</v>
      </c>
      <c r="B531" s="301"/>
      <c r="C531" s="301"/>
      <c r="D531" s="301"/>
      <c r="E531" s="301"/>
      <c r="F531" s="301"/>
      <c r="G531" s="301"/>
      <c r="H531" s="301"/>
      <c r="I531" s="301"/>
      <c r="J531" s="301"/>
      <c r="K531" s="301"/>
      <c r="L531" s="302"/>
    </row>
    <row r="532" spans="1:14" ht="16.5">
      <c r="A532" s="751"/>
      <c r="B532" s="752"/>
      <c r="C532" s="752"/>
      <c r="D532" s="752"/>
      <c r="E532" s="752"/>
      <c r="F532" s="752"/>
      <c r="G532" s="752"/>
      <c r="H532" s="752"/>
      <c r="I532" s="752"/>
      <c r="J532" s="752"/>
      <c r="K532" s="752"/>
      <c r="L532" s="753"/>
    </row>
    <row r="533" spans="1:14" ht="15.75">
      <c r="A533" s="270"/>
      <c r="B533" s="284" t="s">
        <v>3213</v>
      </c>
      <c r="C533" s="267" t="s">
        <v>8</v>
      </c>
      <c r="D533" s="268"/>
      <c r="E533" s="271" t="s">
        <v>3214</v>
      </c>
      <c r="F533" s="271"/>
      <c r="G533" s="271"/>
      <c r="H533" s="271"/>
      <c r="I533" s="271"/>
      <c r="J533" s="271"/>
      <c r="K533" s="267" t="s">
        <v>16</v>
      </c>
      <c r="L533" s="268"/>
    </row>
    <row r="534" spans="1:14" ht="15.75">
      <c r="A534" s="277" t="s">
        <v>3215</v>
      </c>
      <c r="B534" s="277" t="s">
        <v>11</v>
      </c>
      <c r="C534" s="278" t="s">
        <v>312</v>
      </c>
      <c r="D534" s="279"/>
      <c r="E534" s="768" t="s">
        <v>14</v>
      </c>
      <c r="F534" s="768"/>
      <c r="G534" s="754" t="s">
        <v>15</v>
      </c>
      <c r="H534" s="755"/>
      <c r="I534" s="267" t="s">
        <v>19</v>
      </c>
      <c r="J534" s="268"/>
      <c r="K534" s="278" t="s">
        <v>20</v>
      </c>
      <c r="L534" s="279"/>
    </row>
    <row r="535" spans="1:14" ht="15.75">
      <c r="A535" s="393"/>
      <c r="B535" s="393"/>
      <c r="C535" s="756"/>
      <c r="D535" s="757"/>
      <c r="E535" s="769" t="s">
        <v>13</v>
      </c>
      <c r="F535" s="769"/>
      <c r="G535" s="278" t="s">
        <v>3216</v>
      </c>
      <c r="H535" s="279"/>
      <c r="I535" s="756"/>
      <c r="J535" s="756"/>
      <c r="K535" s="392"/>
      <c r="L535" s="757"/>
    </row>
    <row r="536" spans="1:14">
      <c r="A536" s="760">
        <v>1</v>
      </c>
      <c r="B536" s="760">
        <v>2</v>
      </c>
      <c r="C536" s="761">
        <v>3</v>
      </c>
      <c r="D536" s="762"/>
      <c r="E536" s="761">
        <v>4</v>
      </c>
      <c r="F536" s="762"/>
      <c r="G536" s="761">
        <v>5</v>
      </c>
      <c r="H536" s="762"/>
      <c r="I536" s="761">
        <v>6</v>
      </c>
      <c r="J536" s="762"/>
      <c r="K536" s="761">
        <v>7</v>
      </c>
      <c r="L536" s="762"/>
    </row>
    <row r="537" spans="1:14">
      <c r="A537" s="59" t="s">
        <v>3303</v>
      </c>
      <c r="B537" s="125"/>
      <c r="D537" s="455"/>
      <c r="F537" s="455"/>
      <c r="G537" s="6"/>
      <c r="H537" s="455"/>
      <c r="J537" s="455"/>
      <c r="K537" s="6"/>
      <c r="L537" s="455"/>
    </row>
    <row r="538" spans="1:14">
      <c r="A538" s="39" t="s">
        <v>3304</v>
      </c>
      <c r="B538" s="38" t="s">
        <v>3149</v>
      </c>
      <c r="C538" s="63"/>
      <c r="D538" s="41">
        <v>1700</v>
      </c>
      <c r="E538" s="52"/>
      <c r="F538" s="41">
        <v>0</v>
      </c>
      <c r="G538" s="53"/>
      <c r="H538" s="41">
        <v>10000</v>
      </c>
      <c r="I538" s="53"/>
      <c r="J538" s="41">
        <v>10000</v>
      </c>
      <c r="K538" s="53"/>
      <c r="L538" s="41">
        <v>10000</v>
      </c>
      <c r="N538" s="46"/>
    </row>
    <row r="539" spans="1:14">
      <c r="A539" s="39" t="s">
        <v>3166</v>
      </c>
      <c r="B539" s="38" t="s">
        <v>223</v>
      </c>
      <c r="C539" s="63"/>
      <c r="D539" s="41">
        <v>0</v>
      </c>
      <c r="E539" s="52"/>
      <c r="F539" s="41"/>
      <c r="G539" s="53"/>
      <c r="H539" s="41"/>
      <c r="I539" s="53"/>
      <c r="J539" s="41"/>
      <c r="K539" s="53"/>
      <c r="L539" s="41"/>
      <c r="N539" s="45"/>
    </row>
    <row r="540" spans="1:14">
      <c r="A540" s="39" t="s">
        <v>3305</v>
      </c>
      <c r="B540" s="38"/>
      <c r="C540" s="63"/>
      <c r="D540" s="41">
        <v>0</v>
      </c>
      <c r="E540" s="52"/>
      <c r="F540" s="41">
        <v>0</v>
      </c>
      <c r="G540" s="53"/>
      <c r="H540" s="41">
        <v>60000</v>
      </c>
      <c r="I540" s="53"/>
      <c r="J540" s="41">
        <v>60000</v>
      </c>
      <c r="K540" s="53"/>
      <c r="L540" s="41">
        <v>50000</v>
      </c>
      <c r="N540" s="45"/>
    </row>
    <row r="541" spans="1:14">
      <c r="A541" s="821" t="s">
        <v>3167</v>
      </c>
      <c r="B541" s="822"/>
      <c r="C541" s="811" t="s">
        <v>36</v>
      </c>
      <c r="D541" s="776">
        <f>D540+D539+D538+D537+D514+D513+D512+D511+D510+D509</f>
        <v>230564.53</v>
      </c>
      <c r="E541" s="811" t="s">
        <v>36</v>
      </c>
      <c r="F541" s="776">
        <f>F540+F539+F538+F537+F515+F514+F513+F512+F511+F510+F509</f>
        <v>76230</v>
      </c>
      <c r="G541" s="823" t="s">
        <v>36</v>
      </c>
      <c r="H541" s="776">
        <f>H509+H510+H511+H512+H513+H514+H538+H539+H540</f>
        <v>162770</v>
      </c>
      <c r="I541" s="823" t="s">
        <v>36</v>
      </c>
      <c r="J541" s="776">
        <f>J540+J539+J538+J514+J513+J512+J511+J510+J509</f>
        <v>239000</v>
      </c>
      <c r="K541" s="823" t="s">
        <v>36</v>
      </c>
      <c r="L541" s="776">
        <f>SUM(L509+L510+L511+L512+L513+L514+L516+L538+L539+L540)</f>
        <v>229000</v>
      </c>
      <c r="N541" s="45"/>
    </row>
    <row r="542" spans="1:14">
      <c r="A542" s="771" t="s">
        <v>3168</v>
      </c>
      <c r="B542" s="790"/>
      <c r="C542" s="809" t="s">
        <v>36</v>
      </c>
      <c r="D542" s="765">
        <f>D541+D506</f>
        <v>1862764.2</v>
      </c>
      <c r="E542" s="809" t="s">
        <v>36</v>
      </c>
      <c r="F542" s="765">
        <f>F541+F506</f>
        <v>907390.38</v>
      </c>
      <c r="G542" s="824" t="s">
        <v>36</v>
      </c>
      <c r="H542" s="765">
        <f>H541+H506</f>
        <v>1168363.2</v>
      </c>
      <c r="I542" s="824" t="s">
        <v>36</v>
      </c>
      <c r="J542" s="765">
        <f>SUM(J506+J541)</f>
        <v>2075753.58</v>
      </c>
      <c r="K542" s="824" t="s">
        <v>36</v>
      </c>
      <c r="L542" s="765">
        <f>SUM(L506+L541)</f>
        <v>2223964.0300000003</v>
      </c>
      <c r="N542" s="45"/>
    </row>
    <row r="543" spans="1:14">
      <c r="A543" s="124"/>
      <c r="B543" s="124"/>
      <c r="D543" s="125"/>
      <c r="F543" s="125"/>
      <c r="H543" s="125"/>
      <c r="J543" s="125"/>
      <c r="L543" s="125"/>
      <c r="N543" s="45"/>
    </row>
    <row r="544" spans="1:14">
      <c r="A544" s="556" t="s">
        <v>3170</v>
      </c>
      <c r="B544" s="38"/>
      <c r="C544" s="63"/>
      <c r="D544" s="41"/>
      <c r="E544" s="52"/>
      <c r="F544" s="41"/>
      <c r="G544" s="53"/>
      <c r="H544" s="41"/>
      <c r="I544" s="53"/>
      <c r="J544" s="41"/>
      <c r="K544" s="53"/>
      <c r="L544" s="41"/>
      <c r="N544" s="45"/>
    </row>
    <row r="545" spans="1:14">
      <c r="A545" s="39" t="s">
        <v>3173</v>
      </c>
      <c r="B545" s="587"/>
      <c r="C545" s="63"/>
      <c r="D545" s="41"/>
      <c r="E545" s="52"/>
      <c r="F545" s="41"/>
      <c r="G545" s="53"/>
      <c r="H545" s="41"/>
      <c r="I545" s="53"/>
      <c r="J545" s="41"/>
      <c r="K545" s="53"/>
      <c r="L545" s="41"/>
      <c r="N545" s="45"/>
    </row>
    <row r="546" spans="1:14">
      <c r="A546" s="39" t="s">
        <v>3174</v>
      </c>
      <c r="B546" s="38" t="s">
        <v>229</v>
      </c>
      <c r="C546" s="63" t="s">
        <v>36</v>
      </c>
      <c r="D546" s="41">
        <v>0</v>
      </c>
      <c r="E546" s="52" t="s">
        <v>36</v>
      </c>
      <c r="F546" s="41">
        <v>0</v>
      </c>
      <c r="G546" s="53" t="s">
        <v>36</v>
      </c>
      <c r="H546" s="41">
        <v>0</v>
      </c>
      <c r="I546" s="53" t="s">
        <v>36</v>
      </c>
      <c r="J546" s="41">
        <v>0</v>
      </c>
      <c r="K546" s="53" t="s">
        <v>36</v>
      </c>
      <c r="L546" s="41">
        <v>40000</v>
      </c>
      <c r="N546" s="45"/>
    </row>
    <row r="547" spans="1:14">
      <c r="A547" s="39" t="s">
        <v>3178</v>
      </c>
      <c r="B547" s="38" t="s">
        <v>233</v>
      </c>
      <c r="C547" s="80"/>
      <c r="D547" s="50">
        <v>0</v>
      </c>
      <c r="E547" s="81"/>
      <c r="F547" s="50">
        <v>0</v>
      </c>
      <c r="G547" s="802"/>
      <c r="H547" s="50">
        <v>0</v>
      </c>
      <c r="I547" s="802"/>
      <c r="J547" s="50">
        <v>0</v>
      </c>
      <c r="K547" s="802"/>
      <c r="L547" s="50">
        <v>20000</v>
      </c>
      <c r="N547" s="45"/>
    </row>
    <row r="548" spans="1:14">
      <c r="A548" s="39" t="s">
        <v>3179</v>
      </c>
      <c r="B548" s="38"/>
      <c r="C548" s="63" t="s">
        <v>36</v>
      </c>
      <c r="D548" s="41">
        <f>SUM(D545:D547)</f>
        <v>0</v>
      </c>
      <c r="E548" s="52" t="s">
        <v>36</v>
      </c>
      <c r="F548" s="41">
        <f>SUM(F545:F547)</f>
        <v>0</v>
      </c>
      <c r="G548" s="53" t="s">
        <v>36</v>
      </c>
      <c r="H548" s="41">
        <f>SUM(H545:H547)</f>
        <v>0</v>
      </c>
      <c r="I548" s="53" t="s">
        <v>36</v>
      </c>
      <c r="J548" s="41">
        <f>SUM(J545:J547)</f>
        <v>0</v>
      </c>
      <c r="K548" s="53" t="s">
        <v>36</v>
      </c>
      <c r="L548" s="41">
        <f>SUM(L544:L547)</f>
        <v>60000</v>
      </c>
      <c r="N548" s="45"/>
    </row>
    <row r="549" spans="1:14" ht="15.75" thickBot="1">
      <c r="A549" s="793" t="s">
        <v>3269</v>
      </c>
      <c r="B549" s="820"/>
      <c r="C549" s="816" t="s">
        <v>36</v>
      </c>
      <c r="D549" s="796">
        <f>D541+D506</f>
        <v>1862764.2</v>
      </c>
      <c r="E549" s="816" t="s">
        <v>36</v>
      </c>
      <c r="F549" s="796">
        <f>F541+F506</f>
        <v>907390.38</v>
      </c>
      <c r="G549" s="825" t="s">
        <v>36</v>
      </c>
      <c r="H549" s="796">
        <f>H541+H506</f>
        <v>1168363.2</v>
      </c>
      <c r="I549" s="825" t="s">
        <v>36</v>
      </c>
      <c r="J549" s="796">
        <f>J541+J548+J506</f>
        <v>2075753.58</v>
      </c>
      <c r="K549" s="825" t="s">
        <v>36</v>
      </c>
      <c r="L549" s="796">
        <f>L506+L541+L548</f>
        <v>2283964.0300000003</v>
      </c>
      <c r="N549" s="45"/>
    </row>
    <row r="550" spans="1:14" ht="15.75" thickTop="1">
      <c r="A550" s="39"/>
      <c r="B550" s="587"/>
      <c r="C550" s="63"/>
      <c r="D550" s="41"/>
      <c r="E550" s="52"/>
      <c r="F550" s="41"/>
      <c r="G550" s="53"/>
      <c r="H550" s="41"/>
      <c r="I550" s="53"/>
      <c r="J550" s="41"/>
      <c r="K550" s="53"/>
      <c r="L550" s="41"/>
      <c r="N550" s="45"/>
    </row>
    <row r="551" spans="1:14">
      <c r="A551" s="39"/>
      <c r="B551" s="587"/>
      <c r="C551" s="63"/>
      <c r="D551" s="41"/>
      <c r="E551" s="52"/>
      <c r="F551" s="41"/>
      <c r="G551" s="53"/>
      <c r="H551" s="41"/>
      <c r="I551" s="53"/>
      <c r="J551" s="41"/>
      <c r="K551" s="53"/>
      <c r="L551" s="41"/>
      <c r="N551" s="45"/>
    </row>
    <row r="552" spans="1:14">
      <c r="A552" s="39"/>
      <c r="B552" s="587"/>
      <c r="C552" s="63"/>
      <c r="D552" s="41"/>
      <c r="E552" s="52"/>
      <c r="F552" s="41"/>
      <c r="G552" s="53"/>
      <c r="H552" s="41"/>
      <c r="I552" s="53"/>
      <c r="J552" s="41"/>
      <c r="K552" s="53"/>
      <c r="L552" s="41"/>
      <c r="N552" s="45"/>
    </row>
    <row r="553" spans="1:14">
      <c r="A553" s="39"/>
      <c r="B553" s="587"/>
      <c r="C553" s="63"/>
      <c r="D553" s="41"/>
      <c r="E553" s="52"/>
      <c r="F553" s="41"/>
      <c r="G553" s="53"/>
      <c r="H553" s="41"/>
      <c r="I553" s="53"/>
      <c r="J553" s="41"/>
      <c r="K553" s="53"/>
      <c r="L553" s="41"/>
      <c r="N553" s="45"/>
    </row>
    <row r="554" spans="1:14">
      <c r="A554" s="47"/>
      <c r="B554" s="47"/>
      <c r="C554" s="81"/>
      <c r="D554" s="50"/>
      <c r="E554" s="81"/>
      <c r="F554" s="50"/>
      <c r="G554" s="802"/>
      <c r="H554" s="50"/>
      <c r="I554" s="802"/>
      <c r="J554" s="50"/>
      <c r="K554" s="802"/>
      <c r="L554" s="50"/>
    </row>
    <row r="556" spans="1:14">
      <c r="A556" s="201" t="s">
        <v>653</v>
      </c>
      <c r="B556" s="201"/>
      <c r="C556" s="201" t="s">
        <v>337</v>
      </c>
      <c r="D556" s="201"/>
      <c r="E556" s="201"/>
      <c r="F556" s="201"/>
      <c r="G556" s="201"/>
      <c r="H556" s="201" t="s">
        <v>3245</v>
      </c>
      <c r="I556" s="201"/>
      <c r="J556" s="201"/>
      <c r="K556" s="201"/>
      <c r="L556" s="201"/>
    </row>
    <row r="557" spans="1:14" ht="16.5">
      <c r="A557" s="741"/>
      <c r="B557" s="741"/>
      <c r="C557" s="741"/>
      <c r="D557" s="741"/>
      <c r="E557" s="741"/>
      <c r="F557" s="741"/>
      <c r="G557" s="741"/>
      <c r="H557" s="741"/>
      <c r="I557" s="741"/>
      <c r="J557" s="741"/>
      <c r="K557" s="741"/>
      <c r="L557" s="741"/>
    </row>
    <row r="558" spans="1:14" ht="16.5">
      <c r="A558" s="741"/>
      <c r="B558" s="741"/>
      <c r="C558" s="741"/>
      <c r="D558" s="741"/>
      <c r="E558" s="741"/>
      <c r="F558" s="741"/>
      <c r="G558" s="741"/>
      <c r="H558" s="741" t="s">
        <v>3219</v>
      </c>
      <c r="I558" s="741"/>
      <c r="J558" s="741"/>
      <c r="K558" s="741"/>
      <c r="L558" s="741"/>
    </row>
    <row r="559" spans="1:14">
      <c r="A559" s="201" t="s">
        <v>1659</v>
      </c>
      <c r="B559" s="201"/>
      <c r="C559" s="201"/>
      <c r="D559" s="201" t="s">
        <v>54</v>
      </c>
      <c r="E559" s="201"/>
      <c r="F559" s="201"/>
      <c r="G559" s="201"/>
      <c r="H559" s="201" t="s">
        <v>3232</v>
      </c>
      <c r="I559" s="201"/>
      <c r="J559" s="201"/>
      <c r="K559" s="201"/>
      <c r="L559" s="201"/>
    </row>
    <row r="560" spans="1:14">
      <c r="A560" s="334" t="s">
        <v>1132</v>
      </c>
      <c r="B560" s="334"/>
      <c r="C560" s="334"/>
      <c r="D560" s="334" t="s">
        <v>343</v>
      </c>
      <c r="E560" s="334"/>
      <c r="F560" s="334"/>
      <c r="G560" s="334"/>
      <c r="H560" s="334" t="s">
        <v>3221</v>
      </c>
      <c r="I560" s="334"/>
      <c r="J560" s="334"/>
      <c r="K560" s="334"/>
      <c r="L560" s="334"/>
    </row>
    <row r="562" spans="1:12" ht="16.5">
      <c r="A562" s="1" t="s">
        <v>3207</v>
      </c>
      <c r="B562" s="741"/>
      <c r="C562" s="741"/>
      <c r="D562" s="741"/>
      <c r="E562" s="741"/>
      <c r="F562" s="741"/>
      <c r="G562" s="741"/>
      <c r="H562" s="741"/>
      <c r="I562" s="741"/>
      <c r="J562" s="741"/>
      <c r="K562" s="741"/>
      <c r="L562" s="742" t="s">
        <v>3208</v>
      </c>
    </row>
    <row r="563" spans="1:12" ht="16.5">
      <c r="A563" s="1" t="s">
        <v>3295</v>
      </c>
      <c r="B563" s="741"/>
      <c r="C563" s="741"/>
      <c r="D563" s="741"/>
      <c r="E563" s="741"/>
      <c r="F563" s="741"/>
      <c r="G563" s="741"/>
      <c r="H563" s="741"/>
      <c r="I563" s="741"/>
      <c r="J563" s="741"/>
      <c r="K563" s="741"/>
      <c r="L563" s="741"/>
    </row>
    <row r="564" spans="1:12" ht="16.5">
      <c r="A564" s="741"/>
      <c r="B564" s="741"/>
      <c r="C564" s="741"/>
      <c r="D564" s="741"/>
      <c r="E564" s="741"/>
      <c r="F564" s="741"/>
      <c r="G564" s="741"/>
      <c r="H564" s="741"/>
      <c r="I564" s="741"/>
      <c r="J564" s="741"/>
      <c r="K564" s="741"/>
      <c r="L564" s="741"/>
    </row>
    <row r="565" spans="1:12" ht="15.75">
      <c r="A565" s="743" t="s">
        <v>3210</v>
      </c>
      <c r="B565" s="744"/>
      <c r="C565" s="744"/>
      <c r="D565" s="744"/>
      <c r="E565" s="744"/>
      <c r="F565" s="744"/>
      <c r="G565" s="744"/>
      <c r="H565" s="744"/>
      <c r="I565" s="744"/>
      <c r="J565" s="744"/>
      <c r="K565" s="744"/>
      <c r="L565" s="745"/>
    </row>
    <row r="566" spans="1:12" ht="15.75">
      <c r="A566" s="746" t="s">
        <v>3211</v>
      </c>
      <c r="B566" s="747"/>
      <c r="C566" s="747"/>
      <c r="D566" s="747"/>
      <c r="E566" s="747"/>
      <c r="F566" s="747"/>
      <c r="G566" s="747"/>
      <c r="H566" s="747"/>
      <c r="I566" s="747"/>
      <c r="J566" s="747"/>
      <c r="K566" s="747"/>
      <c r="L566" s="748"/>
    </row>
    <row r="567" spans="1:12" ht="16.5">
      <c r="A567" s="303"/>
      <c r="B567" s="301"/>
      <c r="C567" s="301"/>
      <c r="D567" s="301"/>
      <c r="E567" s="301"/>
      <c r="F567" s="301"/>
      <c r="G567" s="301"/>
      <c r="H567" s="301"/>
      <c r="I567" s="301"/>
      <c r="J567" s="301"/>
      <c r="K567" s="301"/>
      <c r="L567" s="302"/>
    </row>
    <row r="568" spans="1:12" ht="16.5">
      <c r="A568" s="767" t="s">
        <v>3306</v>
      </c>
      <c r="B568" s="301"/>
      <c r="C568" s="301"/>
      <c r="D568" s="301"/>
      <c r="E568" s="301"/>
      <c r="F568" s="301"/>
      <c r="G568" s="301"/>
      <c r="H568" s="301"/>
      <c r="I568" s="301"/>
      <c r="J568" s="301"/>
      <c r="K568" s="301"/>
      <c r="L568" s="302"/>
    </row>
    <row r="569" spans="1:12" ht="16.5">
      <c r="A569" s="751"/>
      <c r="B569" s="752"/>
      <c r="C569" s="752"/>
      <c r="D569" s="752"/>
      <c r="E569" s="752"/>
      <c r="F569" s="752"/>
      <c r="G569" s="752"/>
      <c r="H569" s="752"/>
      <c r="I569" s="752"/>
      <c r="J569" s="752"/>
      <c r="K569" s="752"/>
      <c r="L569" s="753"/>
    </row>
    <row r="570" spans="1:12" ht="15.75">
      <c r="A570" s="270"/>
      <c r="B570" s="357" t="s">
        <v>3213</v>
      </c>
      <c r="C570" s="267" t="s">
        <v>8</v>
      </c>
      <c r="D570" s="268"/>
      <c r="E570" s="271" t="s">
        <v>3214</v>
      </c>
      <c r="F570" s="271"/>
      <c r="G570" s="271"/>
      <c r="H570" s="271"/>
      <c r="I570" s="271"/>
      <c r="J570" s="272"/>
      <c r="K570" s="287" t="s">
        <v>16</v>
      </c>
      <c r="L570" s="268"/>
    </row>
    <row r="571" spans="1:12" ht="15.75">
      <c r="A571" s="277" t="s">
        <v>3215</v>
      </c>
      <c r="B571" s="337" t="s">
        <v>11</v>
      </c>
      <c r="C571" s="278" t="s">
        <v>312</v>
      </c>
      <c r="D571" s="279"/>
      <c r="E571" s="754" t="s">
        <v>14</v>
      </c>
      <c r="F571" s="755"/>
      <c r="G571" s="768" t="s">
        <v>15</v>
      </c>
      <c r="H571" s="755"/>
      <c r="I571" s="267" t="s">
        <v>19</v>
      </c>
      <c r="J571" s="268"/>
      <c r="K571" s="346" t="s">
        <v>20</v>
      </c>
      <c r="L571" s="279"/>
    </row>
    <row r="572" spans="1:12" ht="15.75">
      <c r="A572" s="393"/>
      <c r="B572" s="757"/>
      <c r="C572" s="756"/>
      <c r="D572" s="757"/>
      <c r="E572" s="758" t="s">
        <v>13</v>
      </c>
      <c r="F572" s="759"/>
      <c r="G572" s="346" t="s">
        <v>3216</v>
      </c>
      <c r="H572" s="279"/>
      <c r="I572" s="756"/>
      <c r="J572" s="757"/>
      <c r="K572" s="756"/>
      <c r="L572" s="757"/>
    </row>
    <row r="573" spans="1:12">
      <c r="A573" s="760">
        <v>1</v>
      </c>
      <c r="B573" s="783">
        <v>2</v>
      </c>
      <c r="C573" s="761">
        <v>3</v>
      </c>
      <c r="D573" s="762"/>
      <c r="E573" s="761">
        <v>4</v>
      </c>
      <c r="F573" s="762"/>
      <c r="G573" s="761">
        <v>5</v>
      </c>
      <c r="H573" s="762"/>
      <c r="I573" s="761">
        <v>6</v>
      </c>
      <c r="J573" s="762"/>
      <c r="K573" s="761">
        <v>7</v>
      </c>
      <c r="L573" s="762"/>
    </row>
    <row r="574" spans="1:12">
      <c r="A574" s="118" t="s">
        <v>3083</v>
      </c>
      <c r="B574" s="59"/>
      <c r="C574" s="63"/>
      <c r="D574" s="62"/>
      <c r="E574" s="53"/>
      <c r="F574" s="41"/>
      <c r="G574" s="53"/>
      <c r="H574" s="41"/>
      <c r="I574" s="53"/>
      <c r="J574" s="41"/>
      <c r="K574" s="53"/>
      <c r="L574" s="41"/>
    </row>
    <row r="575" spans="1:12">
      <c r="A575" s="365" t="s">
        <v>3084</v>
      </c>
      <c r="B575" s="38"/>
      <c r="C575" s="63"/>
      <c r="D575" s="41"/>
      <c r="E575" s="53"/>
      <c r="F575" s="41"/>
      <c r="G575" s="53"/>
      <c r="H575" s="41"/>
      <c r="I575" s="53"/>
      <c r="J575" s="41"/>
      <c r="K575" s="53"/>
      <c r="L575" s="41"/>
    </row>
    <row r="576" spans="1:12">
      <c r="A576" s="365" t="s">
        <v>3085</v>
      </c>
      <c r="B576" s="38"/>
      <c r="C576" s="63"/>
      <c r="D576" s="41"/>
      <c r="E576" s="53"/>
      <c r="F576" s="41"/>
      <c r="G576" s="53"/>
      <c r="H576" s="41"/>
      <c r="I576" s="53"/>
      <c r="J576" s="41"/>
      <c r="K576" s="53"/>
      <c r="L576" s="41"/>
    </row>
    <row r="577" spans="1:14">
      <c r="A577" s="39" t="s">
        <v>3086</v>
      </c>
      <c r="B577" s="38" t="s">
        <v>3087</v>
      </c>
      <c r="C577" s="534" t="s">
        <v>36</v>
      </c>
      <c r="D577" s="41">
        <v>744648</v>
      </c>
      <c r="E577" s="53" t="s">
        <v>36</v>
      </c>
      <c r="F577" s="41">
        <v>66288</v>
      </c>
      <c r="G577" s="53" t="s">
        <v>36</v>
      </c>
      <c r="H577" s="41">
        <v>678360</v>
      </c>
      <c r="I577" s="53" t="s">
        <v>36</v>
      </c>
      <c r="J577" s="41">
        <v>744648</v>
      </c>
      <c r="K577" s="53" t="s">
        <v>36</v>
      </c>
      <c r="L577" s="41">
        <v>796404</v>
      </c>
      <c r="N577" s="41"/>
    </row>
    <row r="578" spans="1:14">
      <c r="A578" s="39" t="s">
        <v>3088</v>
      </c>
      <c r="B578" s="38" t="s">
        <v>100</v>
      </c>
      <c r="C578" s="63"/>
      <c r="D578" s="41">
        <v>63575</v>
      </c>
      <c r="E578" s="53"/>
      <c r="F578" s="41">
        <v>27150</v>
      </c>
      <c r="G578" s="53"/>
      <c r="H578" s="41">
        <v>42850</v>
      </c>
      <c r="I578" s="53"/>
      <c r="J578" s="41">
        <v>70000</v>
      </c>
      <c r="K578" s="53"/>
      <c r="L578" s="41">
        <v>70000</v>
      </c>
      <c r="N578" s="46"/>
    </row>
    <row r="579" spans="1:14">
      <c r="A579" s="407" t="s">
        <v>3089</v>
      </c>
      <c r="B579" s="790"/>
      <c r="C579" s="808" t="s">
        <v>3307</v>
      </c>
      <c r="D579" s="765">
        <f>SUM(D575:D578)</f>
        <v>808223</v>
      </c>
      <c r="E579" s="824" t="s">
        <v>36</v>
      </c>
      <c r="F579" s="765">
        <f>SUM(F576:F578)</f>
        <v>93438</v>
      </c>
      <c r="G579" s="824" t="s">
        <v>36</v>
      </c>
      <c r="H579" s="765">
        <f>SUM(H575:H578)</f>
        <v>721210</v>
      </c>
      <c r="I579" s="824" t="s">
        <v>36</v>
      </c>
      <c r="J579" s="765">
        <f>SUM(J576:J578)</f>
        <v>814648</v>
      </c>
      <c r="K579" s="824" t="s">
        <v>36</v>
      </c>
      <c r="L579" s="765">
        <f>SUM(L575:L578)</f>
        <v>866404</v>
      </c>
    </row>
    <row r="580" spans="1:14">
      <c r="A580" s="90" t="s">
        <v>3090</v>
      </c>
      <c r="B580" s="38"/>
      <c r="C580" s="63"/>
      <c r="D580" s="41"/>
      <c r="E580" s="53"/>
      <c r="F580" s="41"/>
      <c r="G580" s="53"/>
      <c r="H580" s="41"/>
      <c r="I580" s="53"/>
      <c r="J580" s="41"/>
      <c r="K580" s="53"/>
      <c r="L580" s="41"/>
      <c r="N580" s="46"/>
    </row>
    <row r="581" spans="1:14">
      <c r="A581" s="39" t="s">
        <v>3091</v>
      </c>
      <c r="B581" s="38" t="s">
        <v>103</v>
      </c>
      <c r="C581" s="63" t="s">
        <v>36</v>
      </c>
      <c r="D581" s="41">
        <v>48000</v>
      </c>
      <c r="E581" s="53" t="s">
        <v>36</v>
      </c>
      <c r="F581" s="41">
        <v>12000</v>
      </c>
      <c r="G581" s="53" t="s">
        <v>36</v>
      </c>
      <c r="H581" s="41">
        <v>36000</v>
      </c>
      <c r="I581" s="53" t="s">
        <v>36</v>
      </c>
      <c r="J581" s="41">
        <v>48000</v>
      </c>
      <c r="K581" s="53" t="s">
        <v>36</v>
      </c>
      <c r="L581" s="41">
        <v>48000</v>
      </c>
      <c r="N581" s="46"/>
    </row>
    <row r="582" spans="1:14">
      <c r="A582" s="39" t="s">
        <v>104</v>
      </c>
      <c r="B582" s="38" t="s">
        <v>105</v>
      </c>
      <c r="C582" s="63"/>
      <c r="D582" s="41">
        <v>67500</v>
      </c>
      <c r="E582" s="53"/>
      <c r="F582" s="41">
        <v>28125</v>
      </c>
      <c r="G582" s="53"/>
      <c r="H582" s="41">
        <v>39375</v>
      </c>
      <c r="I582" s="53"/>
      <c r="J582" s="41">
        <v>67500</v>
      </c>
      <c r="K582" s="53"/>
      <c r="L582" s="41">
        <v>67500</v>
      </c>
      <c r="N582" s="46"/>
    </row>
    <row r="583" spans="1:14">
      <c r="A583" s="39" t="s">
        <v>3092</v>
      </c>
      <c r="B583" s="38" t="s">
        <v>107</v>
      </c>
      <c r="C583" s="63"/>
      <c r="D583" s="41">
        <v>67500</v>
      </c>
      <c r="E583" s="53"/>
      <c r="F583" s="41">
        <v>28125</v>
      </c>
      <c r="G583" s="53"/>
      <c r="H583" s="41">
        <v>39375</v>
      </c>
      <c r="I583" s="53"/>
      <c r="J583" s="41">
        <v>67500</v>
      </c>
      <c r="K583" s="53"/>
      <c r="L583" s="41">
        <v>67500</v>
      </c>
      <c r="N583" s="46"/>
    </row>
    <row r="584" spans="1:14">
      <c r="A584" s="39" t="s">
        <v>3093</v>
      </c>
      <c r="B584" s="38" t="s">
        <v>109</v>
      </c>
      <c r="C584" s="63"/>
      <c r="D584" s="41">
        <v>10000</v>
      </c>
      <c r="E584" s="53"/>
      <c r="F584" s="41">
        <v>5000</v>
      </c>
      <c r="G584" s="53"/>
      <c r="H584" s="41">
        <v>5000</v>
      </c>
      <c r="I584" s="53"/>
      <c r="J584" s="41">
        <v>10000</v>
      </c>
      <c r="K584" s="53"/>
      <c r="L584" s="41">
        <v>12000</v>
      </c>
      <c r="N584" s="46"/>
    </row>
    <row r="585" spans="1:14">
      <c r="A585" s="39" t="s">
        <v>3094</v>
      </c>
      <c r="B585" s="38" t="s">
        <v>111</v>
      </c>
      <c r="C585" s="63"/>
      <c r="D585" s="41">
        <v>4000</v>
      </c>
      <c r="E585" s="53"/>
      <c r="F585" s="41">
        <v>0</v>
      </c>
      <c r="G585" s="53"/>
      <c r="H585" s="41">
        <v>4000</v>
      </c>
      <c r="I585" s="53"/>
      <c r="J585" s="41">
        <v>4000</v>
      </c>
      <c r="K585" s="53"/>
      <c r="L585" s="41">
        <v>4000</v>
      </c>
      <c r="N585" s="46"/>
    </row>
    <row r="586" spans="1:14">
      <c r="A586" s="39" t="s">
        <v>3095</v>
      </c>
      <c r="B586" s="38" t="s">
        <v>635</v>
      </c>
      <c r="C586" s="63"/>
      <c r="D586" s="41">
        <v>10000</v>
      </c>
      <c r="E586" s="53"/>
      <c r="F586" s="41">
        <v>0</v>
      </c>
      <c r="G586" s="53"/>
      <c r="H586" s="41">
        <v>10000</v>
      </c>
      <c r="I586" s="53"/>
      <c r="J586" s="41">
        <v>10000</v>
      </c>
      <c r="K586" s="53"/>
      <c r="L586" s="41">
        <v>10000</v>
      </c>
    </row>
    <row r="587" spans="1:14">
      <c r="A587" s="39" t="s">
        <v>3099</v>
      </c>
      <c r="B587" s="38" t="s">
        <v>3100</v>
      </c>
      <c r="C587" s="63"/>
      <c r="D587" s="41">
        <v>62054</v>
      </c>
      <c r="E587" s="53"/>
      <c r="F587" s="41">
        <v>11048</v>
      </c>
      <c r="G587" s="53"/>
      <c r="H587" s="41">
        <v>51006</v>
      </c>
      <c r="I587" s="53"/>
      <c r="J587" s="41">
        <v>62054</v>
      </c>
      <c r="K587" s="53"/>
      <c r="L587" s="41">
        <v>66367</v>
      </c>
      <c r="N587" s="41"/>
    </row>
    <row r="588" spans="1:14">
      <c r="A588" s="39" t="s">
        <v>125</v>
      </c>
      <c r="B588" s="38" t="s">
        <v>124</v>
      </c>
      <c r="C588" s="63"/>
      <c r="D588" s="41">
        <v>62054</v>
      </c>
      <c r="E588" s="53"/>
      <c r="F588" s="41">
        <v>0</v>
      </c>
      <c r="G588" s="53"/>
      <c r="H588" s="41">
        <v>62054</v>
      </c>
      <c r="I588" s="53"/>
      <c r="J588" s="41">
        <v>62054</v>
      </c>
      <c r="K588" s="53"/>
      <c r="L588" s="41">
        <v>66367</v>
      </c>
      <c r="N588" s="45"/>
    </row>
    <row r="589" spans="1:14">
      <c r="A589" s="39" t="s">
        <v>3101</v>
      </c>
      <c r="B589" s="38" t="s">
        <v>127</v>
      </c>
      <c r="C589" s="63"/>
      <c r="D589" s="41">
        <v>89357.759999999995</v>
      </c>
      <c r="E589" s="53"/>
      <c r="F589" s="41">
        <v>7954.56</v>
      </c>
      <c r="G589" s="53"/>
      <c r="H589" s="41">
        <v>81403.199999999997</v>
      </c>
      <c r="I589" s="53"/>
      <c r="J589" s="41">
        <v>89357.759999999995</v>
      </c>
      <c r="K589" s="53"/>
      <c r="L589" s="41">
        <v>95568.48</v>
      </c>
      <c r="N589" s="45"/>
    </row>
    <row r="590" spans="1:14">
      <c r="A590" s="39" t="s">
        <v>128</v>
      </c>
      <c r="B590" s="38" t="s">
        <v>129</v>
      </c>
      <c r="C590" s="63"/>
      <c r="D590" s="41">
        <v>14892.96</v>
      </c>
      <c r="E590" s="53"/>
      <c r="F590" s="41">
        <v>600</v>
      </c>
      <c r="G590" s="53"/>
      <c r="H590" s="41">
        <v>14292.96</v>
      </c>
      <c r="I590" s="53"/>
      <c r="J590" s="41">
        <v>14892.96</v>
      </c>
      <c r="K590" s="53"/>
      <c r="L590" s="41">
        <v>15928.08</v>
      </c>
      <c r="N590" s="41"/>
    </row>
    <row r="591" spans="1:14">
      <c r="A591" s="39" t="s">
        <v>3106</v>
      </c>
      <c r="B591" s="38" t="s">
        <v>131</v>
      </c>
      <c r="C591" s="63"/>
      <c r="D591" s="41">
        <v>6750</v>
      </c>
      <c r="E591" s="53"/>
      <c r="F591" s="41">
        <v>911.46</v>
      </c>
      <c r="G591" s="53"/>
      <c r="H591" s="41">
        <v>5988.54</v>
      </c>
      <c r="I591" s="53"/>
      <c r="J591" s="41">
        <v>6900</v>
      </c>
      <c r="K591" s="53"/>
      <c r="L591" s="41">
        <v>8479.85</v>
      </c>
      <c r="N591" s="46"/>
    </row>
    <row r="592" spans="1:14" ht="9" customHeight="1">
      <c r="A592" s="47"/>
      <c r="B592" s="47"/>
      <c r="C592" s="81"/>
      <c r="D592" s="50"/>
      <c r="E592" s="802"/>
      <c r="F592" s="50"/>
      <c r="G592" s="802"/>
      <c r="H592" s="50"/>
      <c r="I592" s="802"/>
      <c r="J592" s="50"/>
      <c r="K592" s="802"/>
      <c r="L592" s="50"/>
    </row>
    <row r="593" spans="1:15">
      <c r="A593" s="201" t="s">
        <v>653</v>
      </c>
      <c r="B593" s="201"/>
      <c r="C593" s="201" t="s">
        <v>337</v>
      </c>
      <c r="D593" s="201"/>
      <c r="E593" s="201"/>
      <c r="F593" s="201"/>
      <c r="G593" s="201"/>
      <c r="H593" s="201" t="s">
        <v>3245</v>
      </c>
      <c r="I593" s="201"/>
      <c r="J593" s="201"/>
      <c r="K593" s="201"/>
      <c r="L593" s="201"/>
      <c r="N593" s="46"/>
    </row>
    <row r="594" spans="1:15" ht="16.5">
      <c r="A594" s="741"/>
      <c r="B594" s="741"/>
      <c r="C594" s="741"/>
      <c r="D594" s="741"/>
      <c r="E594" s="741"/>
      <c r="F594" s="741"/>
      <c r="G594" s="741"/>
      <c r="H594" s="741"/>
      <c r="I594" s="741"/>
      <c r="J594" s="741"/>
      <c r="K594" s="741"/>
      <c r="L594" s="741"/>
    </row>
    <row r="595" spans="1:15" ht="16.5">
      <c r="A595" s="741"/>
      <c r="B595" s="741"/>
      <c r="C595" s="741"/>
      <c r="D595" s="741"/>
      <c r="E595" s="741"/>
      <c r="F595" s="741"/>
      <c r="G595" s="741"/>
      <c r="H595" s="741" t="s">
        <v>3219</v>
      </c>
      <c r="I595" s="741"/>
      <c r="J595" s="741"/>
      <c r="K595" s="741"/>
      <c r="L595" s="741"/>
      <c r="N595" s="52"/>
      <c r="O595" s="42"/>
    </row>
    <row r="596" spans="1:15">
      <c r="A596" s="201" t="s">
        <v>3308</v>
      </c>
      <c r="B596" s="201"/>
      <c r="C596" s="201"/>
      <c r="D596" s="201" t="s">
        <v>54</v>
      </c>
      <c r="E596" s="201"/>
      <c r="F596" s="201"/>
      <c r="G596" s="201"/>
      <c r="H596" s="201" t="s">
        <v>3232</v>
      </c>
      <c r="I596" s="201"/>
      <c r="J596" s="201"/>
      <c r="K596" s="201"/>
      <c r="L596" s="201"/>
    </row>
    <row r="597" spans="1:15">
      <c r="A597" s="334" t="s">
        <v>1132</v>
      </c>
      <c r="B597" s="334"/>
      <c r="C597" s="334"/>
      <c r="D597" s="334" t="s">
        <v>343</v>
      </c>
      <c r="E597" s="334"/>
      <c r="F597" s="334"/>
      <c r="G597" s="334"/>
      <c r="H597" s="334" t="s">
        <v>3221</v>
      </c>
      <c r="I597" s="334"/>
      <c r="J597" s="334"/>
      <c r="K597" s="334"/>
      <c r="L597" s="334"/>
    </row>
    <row r="598" spans="1:15">
      <c r="A598" s="334" t="s">
        <v>3309</v>
      </c>
    </row>
    <row r="599" spans="1:15">
      <c r="A599" s="334"/>
    </row>
    <row r="600" spans="1:15" ht="16.5">
      <c r="A600" s="1" t="s">
        <v>3207</v>
      </c>
      <c r="B600" s="741"/>
      <c r="C600" s="741"/>
      <c r="D600" s="741"/>
      <c r="E600" s="741"/>
      <c r="F600" s="741"/>
      <c r="G600" s="741"/>
      <c r="H600" s="741"/>
      <c r="I600" s="741"/>
      <c r="J600" s="741"/>
      <c r="K600" s="741"/>
      <c r="L600" s="742" t="s">
        <v>3208</v>
      </c>
    </row>
    <row r="601" spans="1:15" ht="16.5">
      <c r="A601" s="1" t="s">
        <v>3298</v>
      </c>
      <c r="B601" s="741"/>
      <c r="C601" s="741"/>
      <c r="D601" s="741"/>
      <c r="E601" s="741"/>
      <c r="F601" s="741"/>
      <c r="G601" s="741"/>
      <c r="H601" s="741"/>
      <c r="I601" s="741"/>
      <c r="J601" s="741"/>
      <c r="K601" s="741"/>
      <c r="L601" s="741"/>
    </row>
    <row r="602" spans="1:15" ht="16.5">
      <c r="A602" s="741"/>
      <c r="B602" s="741"/>
      <c r="C602" s="741"/>
      <c r="D602" s="741"/>
      <c r="E602" s="741"/>
      <c r="F602" s="741"/>
      <c r="G602" s="741"/>
      <c r="H602" s="741"/>
      <c r="I602" s="741"/>
      <c r="J602" s="741"/>
      <c r="K602" s="741"/>
      <c r="L602" s="741"/>
    </row>
    <row r="603" spans="1:15" ht="15.75">
      <c r="A603" s="743" t="s">
        <v>3210</v>
      </c>
      <c r="B603" s="744"/>
      <c r="C603" s="744"/>
      <c r="D603" s="744"/>
      <c r="E603" s="744"/>
      <c r="F603" s="744"/>
      <c r="G603" s="744"/>
      <c r="H603" s="744"/>
      <c r="I603" s="744"/>
      <c r="J603" s="744"/>
      <c r="K603" s="744"/>
      <c r="L603" s="745"/>
    </row>
    <row r="604" spans="1:15" ht="15.75">
      <c r="A604" s="746" t="s">
        <v>3211</v>
      </c>
      <c r="B604" s="747"/>
      <c r="C604" s="747"/>
      <c r="D604" s="747"/>
      <c r="E604" s="747"/>
      <c r="F604" s="747"/>
      <c r="G604" s="747"/>
      <c r="H604" s="747"/>
      <c r="I604" s="747"/>
      <c r="J604" s="747"/>
      <c r="K604" s="747"/>
      <c r="L604" s="748"/>
    </row>
    <row r="605" spans="1:15" ht="13.5" customHeight="1">
      <c r="A605" s="303"/>
      <c r="B605" s="301"/>
      <c r="C605" s="301"/>
      <c r="D605" s="301"/>
      <c r="E605" s="301"/>
      <c r="F605" s="301"/>
      <c r="G605" s="301"/>
      <c r="H605" s="301"/>
      <c r="I605" s="301"/>
      <c r="J605" s="301"/>
      <c r="K605" s="301"/>
      <c r="L605" s="302"/>
    </row>
    <row r="606" spans="1:15" ht="16.5">
      <c r="A606" s="767" t="s">
        <v>3310</v>
      </c>
      <c r="B606" s="301"/>
      <c r="C606" s="301"/>
      <c r="D606" s="301"/>
      <c r="E606" s="301"/>
      <c r="F606" s="301"/>
      <c r="G606" s="301"/>
      <c r="H606" s="301"/>
      <c r="I606" s="301"/>
      <c r="J606" s="301"/>
      <c r="K606" s="301"/>
      <c r="L606" s="302"/>
    </row>
    <row r="607" spans="1:15" ht="12" customHeight="1">
      <c r="A607" s="751"/>
      <c r="B607" s="752"/>
      <c r="C607" s="752"/>
      <c r="D607" s="752"/>
      <c r="E607" s="752"/>
      <c r="F607" s="752"/>
      <c r="G607" s="752"/>
      <c r="H607" s="752"/>
      <c r="I607" s="752"/>
      <c r="J607" s="752"/>
      <c r="K607" s="752"/>
      <c r="L607" s="753"/>
      <c r="N607" s="45"/>
    </row>
    <row r="608" spans="1:15" ht="15.75">
      <c r="A608" s="270"/>
      <c r="B608" s="357" t="s">
        <v>3213</v>
      </c>
      <c r="C608" s="267" t="s">
        <v>8</v>
      </c>
      <c r="D608" s="268"/>
      <c r="E608" s="271" t="s">
        <v>3214</v>
      </c>
      <c r="F608" s="271"/>
      <c r="G608" s="271"/>
      <c r="H608" s="271"/>
      <c r="I608" s="271"/>
      <c r="J608" s="272"/>
      <c r="K608" s="287" t="s">
        <v>16</v>
      </c>
      <c r="L608" s="268"/>
      <c r="N608" s="45"/>
    </row>
    <row r="609" spans="1:14" ht="15.75">
      <c r="A609" s="277" t="s">
        <v>3215</v>
      </c>
      <c r="B609" s="337" t="s">
        <v>11</v>
      </c>
      <c r="C609" s="278" t="s">
        <v>312</v>
      </c>
      <c r="D609" s="279"/>
      <c r="E609" s="754" t="s">
        <v>14</v>
      </c>
      <c r="F609" s="755"/>
      <c r="G609" s="768" t="s">
        <v>15</v>
      </c>
      <c r="H609" s="755"/>
      <c r="I609" s="267" t="s">
        <v>19</v>
      </c>
      <c r="J609" s="268"/>
      <c r="K609" s="346" t="s">
        <v>20</v>
      </c>
      <c r="L609" s="279"/>
      <c r="N609" s="45"/>
    </row>
    <row r="610" spans="1:14" ht="15.75">
      <c r="A610" s="393"/>
      <c r="B610" s="757"/>
      <c r="C610" s="756"/>
      <c r="D610" s="757"/>
      <c r="E610" s="758" t="s">
        <v>13</v>
      </c>
      <c r="F610" s="759"/>
      <c r="G610" s="346" t="s">
        <v>3216</v>
      </c>
      <c r="H610" s="279"/>
      <c r="I610" s="756"/>
      <c r="J610" s="757"/>
      <c r="K610" s="756"/>
      <c r="L610" s="757"/>
      <c r="N610" s="45"/>
    </row>
    <row r="611" spans="1:14">
      <c r="A611" s="760">
        <v>1</v>
      </c>
      <c r="B611" s="783">
        <v>2</v>
      </c>
      <c r="C611" s="761">
        <v>3</v>
      </c>
      <c r="D611" s="762"/>
      <c r="E611" s="761">
        <v>4</v>
      </c>
      <c r="F611" s="762"/>
      <c r="G611" s="761">
        <v>5</v>
      </c>
      <c r="H611" s="762"/>
      <c r="I611" s="761">
        <v>6</v>
      </c>
      <c r="J611" s="762"/>
      <c r="K611" s="761">
        <v>7</v>
      </c>
      <c r="L611" s="762"/>
      <c r="N611" s="45"/>
    </row>
    <row r="612" spans="1:14">
      <c r="A612" s="39" t="s">
        <v>3107</v>
      </c>
      <c r="B612" s="38"/>
      <c r="C612" s="63"/>
      <c r="D612" s="41"/>
      <c r="E612" s="53"/>
      <c r="F612" s="41"/>
      <c r="G612" s="53"/>
      <c r="H612" s="41"/>
      <c r="I612" s="53"/>
      <c r="J612" s="41"/>
      <c r="K612" s="53"/>
      <c r="L612" s="41"/>
      <c r="N612" s="45"/>
    </row>
    <row r="613" spans="1:14">
      <c r="A613" s="39" t="s">
        <v>3108</v>
      </c>
      <c r="B613" s="38" t="s">
        <v>133</v>
      </c>
      <c r="C613" s="63"/>
      <c r="D613" s="41">
        <v>2400</v>
      </c>
      <c r="E613" s="53"/>
      <c r="F613" s="41">
        <v>600</v>
      </c>
      <c r="G613" s="53"/>
      <c r="H613" s="41">
        <v>6846.48</v>
      </c>
      <c r="I613" s="53"/>
      <c r="J613" s="41">
        <v>7446.48</v>
      </c>
      <c r="K613" s="53"/>
      <c r="L613" s="41">
        <v>7964.04</v>
      </c>
      <c r="N613" s="45"/>
    </row>
    <row r="614" spans="1:14">
      <c r="A614" s="39" t="s">
        <v>134</v>
      </c>
      <c r="B614" s="38" t="s">
        <v>135</v>
      </c>
      <c r="C614" s="63"/>
      <c r="D614" s="41">
        <v>782492.33</v>
      </c>
      <c r="E614" s="53"/>
      <c r="F614" s="41">
        <v>0</v>
      </c>
      <c r="G614" s="53"/>
      <c r="H614" s="41">
        <v>0</v>
      </c>
      <c r="I614" s="53"/>
      <c r="J614" s="41">
        <v>0</v>
      </c>
      <c r="K614" s="53"/>
      <c r="L614" s="41">
        <v>0</v>
      </c>
      <c r="N614" s="45"/>
    </row>
    <row r="615" spans="1:14">
      <c r="A615" s="39" t="s">
        <v>3111</v>
      </c>
      <c r="B615" s="38" t="s">
        <v>137</v>
      </c>
      <c r="C615" s="63"/>
      <c r="D615" s="41">
        <v>30000</v>
      </c>
      <c r="E615" s="53"/>
      <c r="F615" s="41">
        <v>0</v>
      </c>
      <c r="G615" s="53"/>
      <c r="H615" s="41">
        <v>30000</v>
      </c>
      <c r="I615" s="53"/>
      <c r="J615" s="41">
        <v>30000</v>
      </c>
      <c r="K615" s="53"/>
      <c r="L615" s="41">
        <v>30000</v>
      </c>
      <c r="N615" s="45"/>
    </row>
    <row r="616" spans="1:14">
      <c r="A616" s="771" t="s">
        <v>3112</v>
      </c>
      <c r="B616" s="772"/>
      <c r="C616" s="808" t="s">
        <v>36</v>
      </c>
      <c r="D616" s="765">
        <f>SUM(D581+D582+D583+D584+D585+D586+D587+D588+D589+D590+D591+D592+D612+D613+D614+D615)</f>
        <v>1257001.05</v>
      </c>
      <c r="E616" s="824" t="s">
        <v>36</v>
      </c>
      <c r="F616" s="765">
        <f>SUM(F581+F582+F583+F584+F585+F586+F587+F588+F589+F590+F591+F592+F612+F613+F614+F615)</f>
        <v>94364.02</v>
      </c>
      <c r="G616" s="824" t="s">
        <v>36</v>
      </c>
      <c r="H616" s="765">
        <f>SUM(H581+H582+H583+H584+H585+H586+H587+H588+H589+H590+H591+H592+H612+H613+H614+H615)</f>
        <v>385341.18</v>
      </c>
      <c r="I616" s="824" t="s">
        <v>36</v>
      </c>
      <c r="J616" s="765">
        <f>SUM(J581+J582+J583+J584+J585+J586+J587+J588+J589+J590+J591+J592+J612+J613+J614+J615)</f>
        <v>479705.2</v>
      </c>
      <c r="K616" s="824" t="s">
        <v>36</v>
      </c>
      <c r="L616" s="765">
        <f>SUM(L581+L582+L583+L584+L585+L586+L587+L588+L589+L590+L591+L592+L612+L613+L614+L615)</f>
        <v>499674.44999999995</v>
      </c>
      <c r="N616" s="45"/>
    </row>
    <row r="617" spans="1:14">
      <c r="A617" s="773" t="s">
        <v>3113</v>
      </c>
      <c r="B617" s="774"/>
      <c r="C617" s="810" t="s">
        <v>36</v>
      </c>
      <c r="D617" s="776">
        <f>SUM(D579+D616)</f>
        <v>2065224.05</v>
      </c>
      <c r="E617" s="823" t="s">
        <v>36</v>
      </c>
      <c r="F617" s="776">
        <f>SUM(F579+F616)</f>
        <v>187802.02000000002</v>
      </c>
      <c r="G617" s="823" t="s">
        <v>36</v>
      </c>
      <c r="H617" s="776">
        <f>SUM(H579+H616)</f>
        <v>1106551.18</v>
      </c>
      <c r="I617" s="823" t="s">
        <v>36</v>
      </c>
      <c r="J617" s="776">
        <f>SUM(J579+J616)</f>
        <v>1294353.2</v>
      </c>
      <c r="K617" s="823" t="s">
        <v>36</v>
      </c>
      <c r="L617" s="776">
        <f>SUM(L579+L616)</f>
        <v>1366078.45</v>
      </c>
      <c r="N617" s="45"/>
    </row>
    <row r="618" spans="1:14">
      <c r="A618" s="778" t="s">
        <v>3114</v>
      </c>
      <c r="B618" s="779"/>
      <c r="C618" s="812" t="s">
        <v>36</v>
      </c>
      <c r="D618" s="781">
        <f>SUM(D579+D616)</f>
        <v>2065224.05</v>
      </c>
      <c r="E618" s="826" t="s">
        <v>36</v>
      </c>
      <c r="F618" s="781">
        <f>SUM(F579+F616)</f>
        <v>187802.02000000002</v>
      </c>
      <c r="G618" s="826" t="s">
        <v>36</v>
      </c>
      <c r="H618" s="781">
        <f>SUM(H579+H616)</f>
        <v>1106551.18</v>
      </c>
      <c r="I618" s="826" t="s">
        <v>36</v>
      </c>
      <c r="J618" s="781">
        <f>SUM(J579+J616)</f>
        <v>1294353.2</v>
      </c>
      <c r="K618" s="826" t="s">
        <v>36</v>
      </c>
      <c r="L618" s="781">
        <f>SUM(L579+L616)</f>
        <v>1366078.45</v>
      </c>
      <c r="N618" s="45"/>
    </row>
    <row r="619" spans="1:14">
      <c r="A619" s="588" t="s">
        <v>3115</v>
      </c>
      <c r="B619" s="39"/>
      <c r="C619" s="63"/>
      <c r="D619" s="41"/>
      <c r="E619" s="53"/>
      <c r="F619" s="41"/>
      <c r="G619" s="53"/>
      <c r="H619" s="41"/>
      <c r="I619" s="53"/>
      <c r="J619" s="41"/>
      <c r="K619" s="53"/>
      <c r="L619" s="41"/>
      <c r="N619" s="45"/>
    </row>
    <row r="620" spans="1:14">
      <c r="A620" s="39" t="s">
        <v>3116</v>
      </c>
      <c r="B620" s="38" t="s">
        <v>146</v>
      </c>
      <c r="C620" s="63" t="s">
        <v>36</v>
      </c>
      <c r="D620" s="41">
        <v>12340</v>
      </c>
      <c r="E620" s="53" t="s">
        <v>36</v>
      </c>
      <c r="F620" s="41">
        <v>2850</v>
      </c>
      <c r="G620" s="53" t="s">
        <v>36</v>
      </c>
      <c r="H620" s="41">
        <v>27150</v>
      </c>
      <c r="I620" s="53" t="s">
        <v>36</v>
      </c>
      <c r="J620" s="41">
        <v>30000</v>
      </c>
      <c r="K620" s="53" t="s">
        <v>36</v>
      </c>
      <c r="L620" s="41">
        <v>30000</v>
      </c>
      <c r="N620" s="46"/>
    </row>
    <row r="621" spans="1:14">
      <c r="A621" s="39" t="s">
        <v>3119</v>
      </c>
      <c r="B621" s="61" t="s">
        <v>152</v>
      </c>
      <c r="C621" s="63"/>
      <c r="D621" s="41">
        <v>44236.4</v>
      </c>
      <c r="E621" s="53"/>
      <c r="F621" s="41">
        <v>29394</v>
      </c>
      <c r="G621" s="53"/>
      <c r="H621" s="41">
        <v>16606</v>
      </c>
      <c r="I621" s="53"/>
      <c r="J621" s="41">
        <v>46000</v>
      </c>
      <c r="K621" s="53"/>
      <c r="L621" s="41">
        <v>46000</v>
      </c>
      <c r="N621" s="46"/>
    </row>
    <row r="622" spans="1:14">
      <c r="A622" s="39" t="s">
        <v>3126</v>
      </c>
      <c r="B622" s="38" t="s">
        <v>164</v>
      </c>
      <c r="C622" s="63"/>
      <c r="D622" s="41">
        <v>0</v>
      </c>
      <c r="E622" s="53"/>
      <c r="F622" s="41">
        <v>0</v>
      </c>
      <c r="G622" s="53"/>
      <c r="H622" s="41">
        <v>500</v>
      </c>
      <c r="I622" s="53"/>
      <c r="J622" s="41">
        <v>500</v>
      </c>
      <c r="K622" s="53"/>
      <c r="L622" s="41">
        <v>500</v>
      </c>
    </row>
    <row r="623" spans="1:14">
      <c r="A623" s="39" t="s">
        <v>3166</v>
      </c>
      <c r="B623" s="38" t="s">
        <v>223</v>
      </c>
      <c r="C623" s="63"/>
      <c r="D623" s="41">
        <v>0</v>
      </c>
      <c r="E623" s="53"/>
      <c r="F623" s="41">
        <v>0</v>
      </c>
      <c r="G623" s="53"/>
      <c r="H623" s="41">
        <v>1500</v>
      </c>
      <c r="I623" s="53"/>
      <c r="J623" s="41">
        <v>1500</v>
      </c>
      <c r="K623" s="53"/>
      <c r="L623" s="41">
        <v>1500</v>
      </c>
    </row>
    <row r="624" spans="1:14">
      <c r="A624" s="821" t="s">
        <v>3204</v>
      </c>
      <c r="B624" s="822"/>
      <c r="C624" s="777" t="s">
        <v>36</v>
      </c>
      <c r="D624" s="776">
        <f>SUM(D619:D623)</f>
        <v>56576.4</v>
      </c>
      <c r="E624" s="823" t="s">
        <v>36</v>
      </c>
      <c r="F624" s="776">
        <f>SUM(F620:F623)</f>
        <v>32244</v>
      </c>
      <c r="G624" s="823" t="s">
        <v>36</v>
      </c>
      <c r="H624" s="776">
        <f>SUM(H619:H623)</f>
        <v>45756</v>
      </c>
      <c r="I624" s="823" t="s">
        <v>36</v>
      </c>
      <c r="J624" s="776">
        <f>SUM(J620:J623)</f>
        <v>78000</v>
      </c>
      <c r="K624" s="823" t="s">
        <v>36</v>
      </c>
      <c r="L624" s="776">
        <f>SUM(L619:L623)</f>
        <v>78000</v>
      </c>
      <c r="N624" s="46"/>
    </row>
    <row r="625" spans="1:14">
      <c r="A625" s="771" t="s">
        <v>3311</v>
      </c>
      <c r="B625" s="819"/>
      <c r="C625" s="827" t="s">
        <v>36</v>
      </c>
      <c r="D625" s="828">
        <f>D624+D618</f>
        <v>2121800.4500000002</v>
      </c>
      <c r="E625" s="824" t="s">
        <v>36</v>
      </c>
      <c r="F625" s="765">
        <f>F624+F618</f>
        <v>220046.02000000002</v>
      </c>
      <c r="G625" s="824" t="s">
        <v>36</v>
      </c>
      <c r="H625" s="765">
        <f>H624+H618</f>
        <v>1152307.18</v>
      </c>
      <c r="I625" s="824" t="s">
        <v>36</v>
      </c>
      <c r="J625" s="765">
        <f>J624+J618</f>
        <v>1372353.2</v>
      </c>
      <c r="K625" s="824" t="s">
        <v>36</v>
      </c>
      <c r="L625" s="765">
        <f>L624+L618</f>
        <v>1444078.45</v>
      </c>
    </row>
    <row r="626" spans="1:14">
      <c r="A626" s="556" t="s">
        <v>3170</v>
      </c>
      <c r="B626" s="587"/>
      <c r="C626" s="534"/>
      <c r="D626" s="41"/>
      <c r="E626" s="53"/>
      <c r="F626" s="41"/>
      <c r="G626" s="53"/>
      <c r="H626" s="41"/>
      <c r="I626" s="53"/>
      <c r="J626" s="41"/>
      <c r="K626" s="53"/>
      <c r="L626" s="41"/>
    </row>
    <row r="627" spans="1:14">
      <c r="A627" s="39" t="s">
        <v>3173</v>
      </c>
      <c r="B627" s="587"/>
      <c r="C627" s="534"/>
      <c r="D627" s="41"/>
      <c r="E627" s="53"/>
      <c r="F627" s="41"/>
      <c r="G627" s="53"/>
      <c r="H627" s="41"/>
      <c r="I627" s="53"/>
      <c r="J627" s="41"/>
      <c r="K627" s="53"/>
      <c r="L627" s="41"/>
    </row>
    <row r="628" spans="1:14">
      <c r="A628" s="39" t="s">
        <v>3174</v>
      </c>
      <c r="B628" s="587" t="s">
        <v>229</v>
      </c>
      <c r="C628" s="534" t="s">
        <v>36</v>
      </c>
      <c r="D628" s="41">
        <v>0</v>
      </c>
      <c r="E628" s="53" t="s">
        <v>36</v>
      </c>
      <c r="F628" s="41">
        <v>0</v>
      </c>
      <c r="G628" s="53" t="s">
        <v>36</v>
      </c>
      <c r="H628" s="41">
        <v>20000</v>
      </c>
      <c r="I628" s="53" t="s">
        <v>36</v>
      </c>
      <c r="J628" s="41">
        <v>20000</v>
      </c>
      <c r="K628" s="53" t="s">
        <v>36</v>
      </c>
      <c r="L628" s="41">
        <v>20000</v>
      </c>
      <c r="N628" s="46"/>
    </row>
    <row r="629" spans="1:14">
      <c r="A629" s="821" t="s">
        <v>3179</v>
      </c>
      <c r="B629" s="829"/>
      <c r="C629" s="823" t="s">
        <v>36</v>
      </c>
      <c r="D629" s="776">
        <f>SUM(D628)</f>
        <v>0</v>
      </c>
      <c r="E629" s="823" t="s">
        <v>36</v>
      </c>
      <c r="F629" s="776">
        <f>SUM(F628)</f>
        <v>0</v>
      </c>
      <c r="G629" s="823" t="s">
        <v>36</v>
      </c>
      <c r="H629" s="776">
        <f>H628</f>
        <v>20000</v>
      </c>
      <c r="I629" s="823" t="s">
        <v>36</v>
      </c>
      <c r="J629" s="776">
        <f>SUM(J628)</f>
        <v>20000</v>
      </c>
      <c r="K629" s="823" t="s">
        <v>36</v>
      </c>
      <c r="L629" s="776">
        <f>SUM(L628)</f>
        <v>20000</v>
      </c>
      <c r="N629" s="45"/>
    </row>
    <row r="630" spans="1:14" ht="15.75" thickBot="1">
      <c r="A630" s="793" t="s">
        <v>3192</v>
      </c>
      <c r="B630" s="820"/>
      <c r="C630" s="825" t="s">
        <v>36</v>
      </c>
      <c r="D630" s="796">
        <f>SUM(D618+D624+D629)</f>
        <v>2121800.4500000002</v>
      </c>
      <c r="E630" s="825" t="s">
        <v>36</v>
      </c>
      <c r="F630" s="796">
        <f>SUM(F618+F624+F629)</f>
        <v>220046.02000000002</v>
      </c>
      <c r="G630" s="825" t="s">
        <v>36</v>
      </c>
      <c r="H630" s="796">
        <f>SUM(H618+H624+H629)</f>
        <v>1172307.18</v>
      </c>
      <c r="I630" s="825" t="s">
        <v>36</v>
      </c>
      <c r="J630" s="796">
        <f>SUM(J618+J624+J629)</f>
        <v>1392353.2</v>
      </c>
      <c r="K630" s="825" t="s">
        <v>36</v>
      </c>
      <c r="L630" s="796">
        <f>SUM(L618+L624+L629)</f>
        <v>1464078.45</v>
      </c>
      <c r="N630" s="45"/>
    </row>
    <row r="631" spans="1:14" ht="15.75" thickTop="1">
      <c r="A631" s="201" t="s">
        <v>653</v>
      </c>
      <c r="B631" s="201"/>
      <c r="C631" s="201" t="s">
        <v>337</v>
      </c>
      <c r="D631" s="201"/>
      <c r="E631" s="201"/>
      <c r="F631" s="201"/>
      <c r="G631" s="201"/>
      <c r="H631" s="201" t="s">
        <v>3245</v>
      </c>
      <c r="I631" s="201"/>
      <c r="J631" s="201"/>
      <c r="K631" s="201"/>
      <c r="L631" s="201"/>
      <c r="N631" s="45"/>
    </row>
    <row r="632" spans="1:14" ht="16.5">
      <c r="A632" s="741"/>
      <c r="B632" s="741"/>
      <c r="C632" s="741"/>
      <c r="D632" s="741"/>
      <c r="E632" s="741"/>
      <c r="F632" s="741"/>
      <c r="G632" s="741"/>
      <c r="H632" s="741"/>
      <c r="I632" s="741"/>
      <c r="J632" s="741"/>
      <c r="K632" s="741"/>
      <c r="L632" s="741"/>
      <c r="N632" s="45"/>
    </row>
    <row r="633" spans="1:14" ht="16.5">
      <c r="A633" s="741"/>
      <c r="B633" s="741"/>
      <c r="C633" s="741"/>
      <c r="D633" s="741"/>
      <c r="E633" s="741"/>
      <c r="F633" s="741"/>
      <c r="G633" s="741"/>
      <c r="H633" s="741" t="s">
        <v>3219</v>
      </c>
      <c r="I633" s="741"/>
      <c r="J633" s="741"/>
      <c r="K633" s="741"/>
      <c r="L633" s="741"/>
      <c r="N633" s="45"/>
    </row>
    <row r="634" spans="1:14">
      <c r="A634" s="201" t="s">
        <v>3308</v>
      </c>
      <c r="B634" s="201"/>
      <c r="C634" s="201"/>
      <c r="D634" s="201" t="s">
        <v>54</v>
      </c>
      <c r="E634" s="201"/>
      <c r="F634" s="201"/>
      <c r="G634" s="201"/>
      <c r="H634" s="201" t="s">
        <v>3232</v>
      </c>
      <c r="I634" s="201"/>
      <c r="J634" s="201"/>
      <c r="K634" s="201"/>
      <c r="L634" s="201"/>
      <c r="N634" s="45"/>
    </row>
    <row r="635" spans="1:14">
      <c r="A635" s="334" t="s">
        <v>1132</v>
      </c>
      <c r="B635" s="334"/>
      <c r="C635" s="334"/>
      <c r="D635" s="334" t="s">
        <v>343</v>
      </c>
      <c r="E635" s="334"/>
      <c r="F635" s="334"/>
      <c r="G635" s="334"/>
      <c r="H635" s="334" t="s">
        <v>3221</v>
      </c>
      <c r="I635" s="334"/>
      <c r="J635" s="334"/>
      <c r="K635" s="334"/>
      <c r="L635" s="334"/>
    </row>
    <row r="636" spans="1:14">
      <c r="A636" s="334" t="s">
        <v>3309</v>
      </c>
    </row>
    <row r="637" spans="1:14">
      <c r="A637" s="334"/>
    </row>
    <row r="638" spans="1:14" ht="16.5">
      <c r="A638" s="1" t="s">
        <v>3207</v>
      </c>
      <c r="B638" s="741"/>
      <c r="C638" s="741"/>
      <c r="D638" s="741"/>
      <c r="E638" s="741"/>
      <c r="F638" s="741"/>
      <c r="G638" s="741"/>
      <c r="H638" s="741"/>
      <c r="I638" s="741"/>
      <c r="J638" s="741"/>
      <c r="K638" s="741"/>
      <c r="L638" s="742" t="s">
        <v>3208</v>
      </c>
    </row>
    <row r="639" spans="1:14" ht="16.5">
      <c r="A639" s="1" t="s">
        <v>3312</v>
      </c>
      <c r="B639" s="741"/>
      <c r="C639" s="741"/>
      <c r="D639" s="741"/>
      <c r="E639" s="741"/>
      <c r="F639" s="741"/>
      <c r="G639" s="741"/>
      <c r="H639" s="741"/>
      <c r="I639" s="741"/>
      <c r="J639" s="741"/>
      <c r="K639" s="741"/>
      <c r="L639" s="741"/>
    </row>
    <row r="640" spans="1:14" ht="16.5">
      <c r="A640" s="741"/>
      <c r="B640" s="741"/>
      <c r="C640" s="741"/>
      <c r="D640" s="741"/>
      <c r="E640" s="741"/>
      <c r="F640" s="741"/>
      <c r="G640" s="741"/>
      <c r="H640" s="741"/>
      <c r="I640" s="741"/>
      <c r="J640" s="741"/>
      <c r="K640" s="741"/>
      <c r="L640" s="741"/>
    </row>
    <row r="641" spans="1:14" ht="15.75">
      <c r="A641" s="743" t="s">
        <v>3210</v>
      </c>
      <c r="B641" s="744"/>
      <c r="C641" s="744"/>
      <c r="D641" s="744"/>
      <c r="E641" s="744"/>
      <c r="F641" s="744"/>
      <c r="G641" s="744"/>
      <c r="H641" s="744"/>
      <c r="I641" s="744"/>
      <c r="J641" s="744"/>
      <c r="K641" s="744"/>
      <c r="L641" s="745"/>
    </row>
    <row r="642" spans="1:14" ht="15.75">
      <c r="A642" s="746" t="s">
        <v>3211</v>
      </c>
      <c r="B642" s="747"/>
      <c r="C642" s="747"/>
      <c r="D642" s="747"/>
      <c r="E642" s="747"/>
      <c r="F642" s="747"/>
      <c r="G642" s="747"/>
      <c r="H642" s="747"/>
      <c r="I642" s="747"/>
      <c r="J642" s="747"/>
      <c r="K642" s="747"/>
      <c r="L642" s="748"/>
    </row>
    <row r="643" spans="1:14" ht="16.5">
      <c r="A643" s="303"/>
      <c r="B643" s="301"/>
      <c r="C643" s="301"/>
      <c r="D643" s="301"/>
      <c r="E643" s="301"/>
      <c r="F643" s="301"/>
      <c r="G643" s="301"/>
      <c r="H643" s="301"/>
      <c r="I643" s="301"/>
      <c r="J643" s="301"/>
      <c r="K643" s="301"/>
      <c r="L643" s="302"/>
    </row>
    <row r="644" spans="1:14" ht="16.5">
      <c r="A644" s="767" t="s">
        <v>3313</v>
      </c>
      <c r="B644" s="301"/>
      <c r="C644" s="301"/>
      <c r="D644" s="301"/>
      <c r="E644" s="301"/>
      <c r="F644" s="301"/>
      <c r="G644" s="301"/>
      <c r="H644" s="301"/>
      <c r="I644" s="301"/>
      <c r="J644" s="301"/>
      <c r="K644" s="301"/>
      <c r="L644" s="302"/>
    </row>
    <row r="645" spans="1:14" ht="16.5">
      <c r="A645" s="751"/>
      <c r="B645" s="752"/>
      <c r="C645" s="752"/>
      <c r="D645" s="752"/>
      <c r="E645" s="752"/>
      <c r="F645" s="752"/>
      <c r="G645" s="752"/>
      <c r="H645" s="752"/>
      <c r="I645" s="752"/>
      <c r="J645" s="752"/>
      <c r="K645" s="752"/>
      <c r="L645" s="753"/>
    </row>
    <row r="646" spans="1:14" ht="15.75">
      <c r="A646" s="270"/>
      <c r="B646" s="357" t="s">
        <v>3213</v>
      </c>
      <c r="C646" s="267" t="s">
        <v>8</v>
      </c>
      <c r="D646" s="268"/>
      <c r="E646" s="271" t="s">
        <v>3214</v>
      </c>
      <c r="F646" s="271"/>
      <c r="G646" s="271"/>
      <c r="H646" s="271"/>
      <c r="I646" s="271"/>
      <c r="J646" s="272"/>
      <c r="K646" s="287" t="s">
        <v>16</v>
      </c>
      <c r="L646" s="268"/>
    </row>
    <row r="647" spans="1:14" ht="15.75">
      <c r="A647" s="277" t="s">
        <v>3215</v>
      </c>
      <c r="B647" s="337" t="s">
        <v>11</v>
      </c>
      <c r="C647" s="278" t="s">
        <v>312</v>
      </c>
      <c r="D647" s="279"/>
      <c r="E647" s="754" t="s">
        <v>14</v>
      </c>
      <c r="F647" s="755"/>
      <c r="G647" s="768" t="s">
        <v>15</v>
      </c>
      <c r="H647" s="755"/>
      <c r="I647" s="267" t="s">
        <v>19</v>
      </c>
      <c r="J647" s="268"/>
      <c r="K647" s="346" t="s">
        <v>20</v>
      </c>
      <c r="L647" s="279"/>
    </row>
    <row r="648" spans="1:14" ht="15.75">
      <c r="A648" s="393"/>
      <c r="B648" s="757"/>
      <c r="C648" s="756"/>
      <c r="D648" s="757"/>
      <c r="E648" s="758" t="s">
        <v>13</v>
      </c>
      <c r="F648" s="759"/>
      <c r="G648" s="346" t="s">
        <v>3216</v>
      </c>
      <c r="H648" s="279"/>
      <c r="I648" s="756"/>
      <c r="J648" s="757"/>
      <c r="K648" s="756"/>
      <c r="L648" s="757"/>
    </row>
    <row r="649" spans="1:14">
      <c r="A649" s="760">
        <v>1</v>
      </c>
      <c r="B649" s="783">
        <v>2</v>
      </c>
      <c r="C649" s="761">
        <v>3</v>
      </c>
      <c r="D649" s="762"/>
      <c r="E649" s="761">
        <v>4</v>
      </c>
      <c r="F649" s="762"/>
      <c r="G649" s="761">
        <v>5</v>
      </c>
      <c r="H649" s="762"/>
      <c r="I649" s="761">
        <v>6</v>
      </c>
      <c r="J649" s="762"/>
      <c r="K649" s="761">
        <v>7</v>
      </c>
      <c r="L649" s="762"/>
    </row>
    <row r="650" spans="1:14">
      <c r="A650" s="118" t="s">
        <v>3083</v>
      </c>
      <c r="B650" s="59"/>
      <c r="C650" s="534"/>
      <c r="D650" s="62"/>
      <c r="E650" s="53"/>
      <c r="F650" s="41"/>
      <c r="G650" s="53"/>
      <c r="H650" s="41"/>
      <c r="I650" s="53"/>
      <c r="J650" s="41"/>
      <c r="K650" s="53"/>
      <c r="L650" s="41"/>
    </row>
    <row r="651" spans="1:14">
      <c r="A651" s="365" t="s">
        <v>3084</v>
      </c>
      <c r="B651" s="38"/>
      <c r="C651" s="534"/>
      <c r="D651" s="41"/>
      <c r="E651" s="53"/>
      <c r="F651" s="41"/>
      <c r="G651" s="53"/>
      <c r="H651" s="41"/>
      <c r="I651" s="53"/>
      <c r="J651" s="41"/>
      <c r="K651" s="53"/>
      <c r="L651" s="41"/>
    </row>
    <row r="652" spans="1:14">
      <c r="A652" s="365" t="s">
        <v>3085</v>
      </c>
      <c r="B652" s="38"/>
      <c r="C652" s="534"/>
      <c r="D652" s="41"/>
      <c r="E652" s="53"/>
      <c r="F652" s="41"/>
      <c r="G652" s="53"/>
      <c r="H652" s="41"/>
      <c r="I652" s="53"/>
      <c r="J652" s="41"/>
      <c r="K652" s="53"/>
      <c r="L652" s="41"/>
    </row>
    <row r="653" spans="1:14">
      <c r="A653" s="39" t="s">
        <v>3086</v>
      </c>
      <c r="B653" s="38" t="s">
        <v>3087</v>
      </c>
      <c r="C653" s="534" t="s">
        <v>36</v>
      </c>
      <c r="D653" s="41">
        <v>768652</v>
      </c>
      <c r="E653" s="53" t="s">
        <v>36</v>
      </c>
      <c r="F653" s="41">
        <v>410457.63</v>
      </c>
      <c r="G653" s="53" t="s">
        <v>36</v>
      </c>
      <c r="H653" s="41">
        <v>478790.37</v>
      </c>
      <c r="I653" s="53" t="s">
        <v>36</v>
      </c>
      <c r="J653" s="41">
        <v>889248</v>
      </c>
      <c r="K653" s="53" t="s">
        <v>36</v>
      </c>
      <c r="L653" s="41">
        <v>992712</v>
      </c>
      <c r="N653" s="41"/>
    </row>
    <row r="654" spans="1:14">
      <c r="A654" s="39" t="s">
        <v>3088</v>
      </c>
      <c r="B654" s="38" t="s">
        <v>100</v>
      </c>
      <c r="C654" s="534"/>
      <c r="D654" s="41">
        <v>113750</v>
      </c>
      <c r="E654" s="53"/>
      <c r="F654" s="41">
        <v>39450</v>
      </c>
      <c r="G654" s="53"/>
      <c r="H654" s="41">
        <v>160550</v>
      </c>
      <c r="I654" s="53"/>
      <c r="J654" s="41">
        <v>200000</v>
      </c>
      <c r="K654" s="53"/>
      <c r="L654" s="41">
        <v>211200</v>
      </c>
      <c r="N654" s="46"/>
    </row>
    <row r="655" spans="1:14">
      <c r="A655" s="407" t="s">
        <v>3089</v>
      </c>
      <c r="B655" s="790"/>
      <c r="C655" s="830" t="s">
        <v>36</v>
      </c>
      <c r="D655" s="765">
        <f>SUM(D652:D654)</f>
        <v>882402</v>
      </c>
      <c r="E655" s="824" t="s">
        <v>36</v>
      </c>
      <c r="F655" s="765">
        <f>SUM(F653:F654)</f>
        <v>449907.63</v>
      </c>
      <c r="G655" s="824" t="s">
        <v>36</v>
      </c>
      <c r="H655" s="765">
        <f>SUM(H652:H654)</f>
        <v>639340.37</v>
      </c>
      <c r="I655" s="824" t="s">
        <v>36</v>
      </c>
      <c r="J655" s="765">
        <f>SUM(J652:J654)</f>
        <v>1089248</v>
      </c>
      <c r="K655" s="824" t="s">
        <v>36</v>
      </c>
      <c r="L655" s="765">
        <f>SUM(L652:L654)</f>
        <v>1203912</v>
      </c>
    </row>
    <row r="656" spans="1:14">
      <c r="A656" s="90" t="s">
        <v>3090</v>
      </c>
      <c r="B656" s="38"/>
      <c r="C656" s="534"/>
      <c r="D656" s="41"/>
      <c r="E656" s="53"/>
      <c r="F656" s="41"/>
      <c r="G656" s="53"/>
      <c r="H656" s="41"/>
      <c r="I656" s="53"/>
      <c r="J656" s="41"/>
      <c r="K656" s="53"/>
      <c r="L656" s="41"/>
      <c r="N656" s="46"/>
    </row>
    <row r="657" spans="1:14">
      <c r="A657" s="39" t="s">
        <v>3091</v>
      </c>
      <c r="B657" s="38" t="s">
        <v>103</v>
      </c>
      <c r="C657" s="534" t="s">
        <v>36</v>
      </c>
      <c r="D657" s="41">
        <v>48000</v>
      </c>
      <c r="E657" s="53" t="s">
        <v>36</v>
      </c>
      <c r="F657" s="41">
        <v>29545.45</v>
      </c>
      <c r="G657" s="53" t="s">
        <v>36</v>
      </c>
      <c r="H657" s="41">
        <v>42454.55</v>
      </c>
      <c r="I657" s="53" t="s">
        <v>36</v>
      </c>
      <c r="J657" s="41">
        <v>72000</v>
      </c>
      <c r="K657" s="53" t="s">
        <v>36</v>
      </c>
      <c r="L657" s="41">
        <v>72000</v>
      </c>
      <c r="N657" s="46"/>
    </row>
    <row r="658" spans="1:14">
      <c r="A658" s="39" t="s">
        <v>104</v>
      </c>
      <c r="B658" s="38" t="s">
        <v>105</v>
      </c>
      <c r="C658" s="534"/>
      <c r="D658" s="41">
        <v>67500</v>
      </c>
      <c r="E658" s="53"/>
      <c r="F658" s="41">
        <v>28125</v>
      </c>
      <c r="G658" s="53"/>
      <c r="H658" s="41">
        <v>39375</v>
      </c>
      <c r="I658" s="53"/>
      <c r="J658" s="41">
        <v>67500</v>
      </c>
      <c r="K658" s="53"/>
      <c r="L658" s="41">
        <v>67500</v>
      </c>
      <c r="N658" s="46"/>
    </row>
    <row r="659" spans="1:14">
      <c r="A659" s="39" t="s">
        <v>3092</v>
      </c>
      <c r="B659" s="38" t="s">
        <v>107</v>
      </c>
      <c r="C659" s="534"/>
      <c r="D659" s="41">
        <v>67500</v>
      </c>
      <c r="E659" s="53"/>
      <c r="F659" s="41">
        <v>28125</v>
      </c>
      <c r="G659" s="53"/>
      <c r="H659" s="41">
        <v>39375</v>
      </c>
      <c r="I659" s="53"/>
      <c r="J659" s="41">
        <v>67500</v>
      </c>
      <c r="K659" s="53"/>
      <c r="L659" s="41">
        <v>67500</v>
      </c>
      <c r="N659" s="46"/>
    </row>
    <row r="660" spans="1:14">
      <c r="A660" s="39" t="s">
        <v>3093</v>
      </c>
      <c r="B660" s="38" t="s">
        <v>109</v>
      </c>
      <c r="C660" s="534"/>
      <c r="D660" s="41">
        <v>10000</v>
      </c>
      <c r="E660" s="53"/>
      <c r="F660" s="41">
        <v>5000</v>
      </c>
      <c r="G660" s="53"/>
      <c r="H660" s="41">
        <v>10000</v>
      </c>
      <c r="I660" s="53"/>
      <c r="J660" s="41">
        <v>15000</v>
      </c>
      <c r="K660" s="53"/>
      <c r="L660" s="41">
        <v>18000</v>
      </c>
      <c r="N660" s="46"/>
    </row>
    <row r="661" spans="1:14">
      <c r="A661" s="39" t="s">
        <v>3094</v>
      </c>
      <c r="B661" s="38" t="s">
        <v>111</v>
      </c>
      <c r="C661" s="534"/>
      <c r="D661" s="41">
        <v>4000</v>
      </c>
      <c r="E661" s="53"/>
      <c r="F661" s="41">
        <v>4000</v>
      </c>
      <c r="G661" s="53"/>
      <c r="H661" s="41">
        <v>2000</v>
      </c>
      <c r="I661" s="53"/>
      <c r="J661" s="41">
        <v>6000</v>
      </c>
      <c r="K661" s="53"/>
      <c r="L661" s="41">
        <v>6000</v>
      </c>
      <c r="N661" s="46"/>
    </row>
    <row r="662" spans="1:14">
      <c r="A662" s="39" t="s">
        <v>3098</v>
      </c>
      <c r="B662" s="38" t="s">
        <v>120</v>
      </c>
      <c r="C662" s="534"/>
      <c r="D662" s="41">
        <v>0</v>
      </c>
      <c r="E662" s="53"/>
      <c r="F662" s="41">
        <v>0</v>
      </c>
      <c r="G662" s="53"/>
      <c r="H662" s="41">
        <v>0</v>
      </c>
      <c r="I662" s="53"/>
      <c r="J662" s="41">
        <v>0</v>
      </c>
      <c r="K662" s="53"/>
      <c r="L662" s="41"/>
    </row>
    <row r="663" spans="1:14">
      <c r="A663" s="39" t="s">
        <v>3095</v>
      </c>
      <c r="B663" s="38" t="s">
        <v>635</v>
      </c>
      <c r="C663" s="534"/>
      <c r="D663" s="41">
        <v>10000</v>
      </c>
      <c r="E663" s="53"/>
      <c r="F663" s="41">
        <v>0</v>
      </c>
      <c r="G663" s="53"/>
      <c r="H663" s="41">
        <v>15000</v>
      </c>
      <c r="I663" s="53"/>
      <c r="J663" s="41">
        <v>15000</v>
      </c>
      <c r="K663" s="53"/>
      <c r="L663" s="41">
        <v>15000</v>
      </c>
      <c r="N663" s="46"/>
    </row>
    <row r="664" spans="1:14">
      <c r="A664" s="39" t="s">
        <v>3099</v>
      </c>
      <c r="B664" s="38" t="s">
        <v>3100</v>
      </c>
      <c r="C664" s="534"/>
      <c r="D664" s="41">
        <v>64988</v>
      </c>
      <c r="E664" s="53"/>
      <c r="F664" s="41">
        <v>53124</v>
      </c>
      <c r="G664" s="53"/>
      <c r="H664" s="41">
        <v>20980</v>
      </c>
      <c r="I664" s="53"/>
      <c r="J664" s="41">
        <v>74104</v>
      </c>
      <c r="K664" s="53"/>
      <c r="L664" s="41">
        <v>82726</v>
      </c>
      <c r="N664" s="41"/>
    </row>
    <row r="665" spans="1:14">
      <c r="A665" s="39" t="s">
        <v>125</v>
      </c>
      <c r="B665" s="38" t="s">
        <v>124</v>
      </c>
      <c r="C665" s="534"/>
      <c r="D665" s="41">
        <v>64988</v>
      </c>
      <c r="E665" s="53"/>
      <c r="F665" s="41">
        <v>0</v>
      </c>
      <c r="G665" s="53"/>
      <c r="H665" s="41">
        <v>74104</v>
      </c>
      <c r="I665" s="53"/>
      <c r="J665" s="41">
        <v>74104</v>
      </c>
      <c r="K665" s="53"/>
      <c r="L665" s="41">
        <v>82726</v>
      </c>
      <c r="N665" s="46"/>
    </row>
    <row r="666" spans="1:14">
      <c r="A666" s="39" t="s">
        <v>3101</v>
      </c>
      <c r="B666" s="38" t="s">
        <v>127</v>
      </c>
      <c r="C666" s="534"/>
      <c r="D666" s="41">
        <v>92286.24</v>
      </c>
      <c r="E666" s="53"/>
      <c r="F666" s="41">
        <v>49704.800000000003</v>
      </c>
      <c r="G666" s="53"/>
      <c r="H666" s="41">
        <v>57004.959999999999</v>
      </c>
      <c r="I666" s="53"/>
      <c r="J666" s="41">
        <v>106709.75999999999</v>
      </c>
      <c r="K666" s="53"/>
      <c r="L666" s="41">
        <v>119125.44</v>
      </c>
      <c r="N666" s="46"/>
    </row>
    <row r="667" spans="1:14">
      <c r="A667" s="39" t="s">
        <v>128</v>
      </c>
      <c r="B667" s="38" t="s">
        <v>129</v>
      </c>
      <c r="C667" s="534"/>
      <c r="D667" s="41">
        <v>15381.04</v>
      </c>
      <c r="E667" s="53"/>
      <c r="F667" s="41">
        <v>1564.71</v>
      </c>
      <c r="G667" s="53"/>
      <c r="H667" s="41">
        <v>16220.25</v>
      </c>
      <c r="I667" s="53"/>
      <c r="J667" s="41">
        <v>17784.96</v>
      </c>
      <c r="K667" s="53"/>
      <c r="L667" s="41">
        <v>19854.240000000002</v>
      </c>
      <c r="N667" s="46"/>
    </row>
    <row r="668" spans="1:14">
      <c r="A668" s="47"/>
      <c r="B668" s="48"/>
      <c r="C668" s="802"/>
      <c r="D668" s="50"/>
      <c r="E668" s="802"/>
      <c r="F668" s="50"/>
      <c r="G668" s="802"/>
      <c r="H668" s="50"/>
      <c r="I668" s="802"/>
      <c r="J668" s="50" t="s">
        <v>609</v>
      </c>
      <c r="K668" s="802"/>
      <c r="L668" s="50"/>
      <c r="N668" s="41"/>
    </row>
    <row r="669" spans="1:14">
      <c r="A669" s="201" t="s">
        <v>653</v>
      </c>
      <c r="B669" s="201"/>
      <c r="C669" s="201" t="s">
        <v>337</v>
      </c>
      <c r="D669" s="201"/>
      <c r="E669" s="201"/>
      <c r="F669" s="201"/>
      <c r="G669" s="201"/>
      <c r="H669" s="201" t="s">
        <v>3245</v>
      </c>
      <c r="I669" s="201"/>
      <c r="J669" s="201"/>
      <c r="K669" s="201"/>
      <c r="L669" s="201"/>
      <c r="N669" s="46"/>
    </row>
    <row r="670" spans="1:14" ht="16.5">
      <c r="A670" s="741"/>
      <c r="B670" s="741"/>
      <c r="C670" s="741"/>
      <c r="D670" s="741"/>
      <c r="E670" s="741"/>
      <c r="F670" s="741"/>
      <c r="G670" s="741"/>
      <c r="H670" s="741"/>
      <c r="I670" s="741"/>
      <c r="J670" s="741"/>
      <c r="K670" s="741"/>
      <c r="L670" s="741"/>
    </row>
    <row r="671" spans="1:14" ht="16.5">
      <c r="A671" s="741"/>
      <c r="B671" s="741"/>
      <c r="C671" s="741"/>
      <c r="D671" s="741"/>
      <c r="E671" s="741"/>
      <c r="F671" s="741"/>
      <c r="G671" s="741"/>
      <c r="H671" s="741" t="s">
        <v>3219</v>
      </c>
      <c r="I671" s="741"/>
      <c r="J671" s="741"/>
      <c r="K671" s="741"/>
      <c r="L671" s="741"/>
      <c r="N671" s="46"/>
    </row>
    <row r="672" spans="1:14">
      <c r="A672" s="201" t="s">
        <v>3314</v>
      </c>
      <c r="B672" s="201"/>
      <c r="C672" s="201"/>
      <c r="D672" s="201" t="s">
        <v>54</v>
      </c>
      <c r="E672" s="201"/>
      <c r="F672" s="201"/>
      <c r="G672" s="201"/>
      <c r="H672" s="201" t="s">
        <v>3232</v>
      </c>
      <c r="I672" s="201"/>
      <c r="J672" s="201"/>
      <c r="K672" s="201"/>
      <c r="L672" s="201"/>
    </row>
    <row r="673" spans="1:14">
      <c r="A673" s="334" t="s">
        <v>1132</v>
      </c>
      <c r="B673" s="334"/>
      <c r="C673" s="334"/>
      <c r="D673" s="334" t="s">
        <v>343</v>
      </c>
      <c r="E673" s="334"/>
      <c r="F673" s="334"/>
      <c r="G673" s="334"/>
      <c r="H673" s="334" t="s">
        <v>3221</v>
      </c>
      <c r="I673" s="334"/>
      <c r="J673" s="334"/>
      <c r="K673" s="334"/>
      <c r="L673" s="334"/>
    </row>
    <row r="675" spans="1:14" ht="16.5">
      <c r="A675" s="1" t="s">
        <v>3207</v>
      </c>
      <c r="B675" s="741"/>
      <c r="C675" s="741"/>
      <c r="D675" s="741"/>
      <c r="E675" s="741"/>
      <c r="F675" s="741"/>
      <c r="G675" s="741"/>
      <c r="H675" s="741"/>
      <c r="I675" s="741"/>
      <c r="J675" s="741"/>
      <c r="K675" s="741"/>
      <c r="L675" s="742" t="s">
        <v>3208</v>
      </c>
    </row>
    <row r="676" spans="1:14" ht="16.5">
      <c r="A676" s="1" t="s">
        <v>3287</v>
      </c>
      <c r="B676" s="741"/>
      <c r="C676" s="741"/>
      <c r="D676" s="741"/>
      <c r="E676" s="741"/>
      <c r="F676" s="741"/>
      <c r="G676" s="741"/>
      <c r="H676" s="741"/>
      <c r="I676" s="741"/>
      <c r="J676" s="741"/>
      <c r="K676" s="741"/>
      <c r="L676" s="741"/>
    </row>
    <row r="677" spans="1:14" ht="16.5">
      <c r="A677" s="741"/>
      <c r="B677" s="741"/>
      <c r="C677" s="741"/>
      <c r="D677" s="741"/>
      <c r="E677" s="741"/>
      <c r="F677" s="741"/>
      <c r="G677" s="741"/>
      <c r="H677" s="741"/>
      <c r="I677" s="741"/>
      <c r="J677" s="741"/>
      <c r="K677" s="741"/>
      <c r="L677" s="741"/>
    </row>
    <row r="678" spans="1:14" ht="15.75">
      <c r="A678" s="743" t="s">
        <v>3210</v>
      </c>
      <c r="B678" s="744"/>
      <c r="C678" s="744"/>
      <c r="D678" s="744"/>
      <c r="E678" s="744"/>
      <c r="F678" s="744"/>
      <c r="G678" s="744"/>
      <c r="H678" s="744"/>
      <c r="I678" s="744"/>
      <c r="J678" s="744"/>
      <c r="K678" s="744"/>
      <c r="L678" s="745"/>
    </row>
    <row r="679" spans="1:14" ht="15.75">
      <c r="A679" s="746" t="s">
        <v>3211</v>
      </c>
      <c r="B679" s="747"/>
      <c r="C679" s="747"/>
      <c r="D679" s="747"/>
      <c r="E679" s="747"/>
      <c r="F679" s="747"/>
      <c r="G679" s="747"/>
      <c r="H679" s="747"/>
      <c r="I679" s="747"/>
      <c r="J679" s="747"/>
      <c r="K679" s="747"/>
      <c r="L679" s="748"/>
    </row>
    <row r="680" spans="1:14" ht="16.5">
      <c r="A680" s="303"/>
      <c r="B680" s="301"/>
      <c r="C680" s="301"/>
      <c r="D680" s="301"/>
      <c r="E680" s="301"/>
      <c r="F680" s="301"/>
      <c r="G680" s="301"/>
      <c r="H680" s="301"/>
      <c r="I680" s="301"/>
      <c r="J680" s="301"/>
      <c r="K680" s="301"/>
      <c r="L680" s="302"/>
    </row>
    <row r="681" spans="1:14" ht="16.5">
      <c r="A681" s="767" t="s">
        <v>3315</v>
      </c>
      <c r="B681" s="301"/>
      <c r="C681" s="301"/>
      <c r="D681" s="301"/>
      <c r="E681" s="301"/>
      <c r="F681" s="301"/>
      <c r="G681" s="301"/>
      <c r="H681" s="301"/>
      <c r="I681" s="301"/>
      <c r="J681" s="301"/>
      <c r="K681" s="301"/>
      <c r="L681" s="302"/>
    </row>
    <row r="682" spans="1:14" ht="16.5">
      <c r="A682" s="751"/>
      <c r="B682" s="752"/>
      <c r="C682" s="752"/>
      <c r="D682" s="752"/>
      <c r="E682" s="752"/>
      <c r="F682" s="752"/>
      <c r="G682" s="752"/>
      <c r="H682" s="752"/>
      <c r="I682" s="752"/>
      <c r="J682" s="752"/>
      <c r="K682" s="752"/>
      <c r="L682" s="753"/>
    </row>
    <row r="683" spans="1:14" ht="15.75">
      <c r="A683" s="270"/>
      <c r="B683" s="357" t="s">
        <v>3213</v>
      </c>
      <c r="C683" s="267" t="s">
        <v>8</v>
      </c>
      <c r="D683" s="268"/>
      <c r="E683" s="271" t="s">
        <v>3214</v>
      </c>
      <c r="F683" s="271"/>
      <c r="G683" s="271"/>
      <c r="H683" s="271"/>
      <c r="I683" s="271"/>
      <c r="J683" s="272"/>
      <c r="K683" s="287" t="s">
        <v>16</v>
      </c>
      <c r="L683" s="268"/>
    </row>
    <row r="684" spans="1:14" ht="15.75">
      <c r="A684" s="277" t="s">
        <v>3215</v>
      </c>
      <c r="B684" s="337" t="s">
        <v>11</v>
      </c>
      <c r="C684" s="278" t="s">
        <v>312</v>
      </c>
      <c r="D684" s="279"/>
      <c r="E684" s="754" t="s">
        <v>14</v>
      </c>
      <c r="F684" s="755"/>
      <c r="G684" s="768" t="s">
        <v>15</v>
      </c>
      <c r="H684" s="755"/>
      <c r="I684" s="267" t="s">
        <v>19</v>
      </c>
      <c r="J684" s="268"/>
      <c r="K684" s="346" t="s">
        <v>20</v>
      </c>
      <c r="L684" s="279"/>
    </row>
    <row r="685" spans="1:14" ht="15.75">
      <c r="A685" s="393"/>
      <c r="B685" s="757"/>
      <c r="C685" s="756"/>
      <c r="D685" s="757"/>
      <c r="E685" s="758" t="s">
        <v>13</v>
      </c>
      <c r="F685" s="759"/>
      <c r="G685" s="346" t="s">
        <v>3216</v>
      </c>
      <c r="H685" s="279"/>
      <c r="I685" s="756"/>
      <c r="J685" s="757"/>
      <c r="K685" s="756"/>
      <c r="L685" s="757"/>
    </row>
    <row r="686" spans="1:14">
      <c r="A686" s="760">
        <v>1</v>
      </c>
      <c r="B686" s="783">
        <v>2</v>
      </c>
      <c r="C686" s="761">
        <v>3</v>
      </c>
      <c r="D686" s="762"/>
      <c r="E686" s="761">
        <v>4</v>
      </c>
      <c r="F686" s="762"/>
      <c r="G686" s="761">
        <v>5</v>
      </c>
      <c r="H686" s="762"/>
      <c r="I686" s="761">
        <v>6</v>
      </c>
      <c r="J686" s="762"/>
      <c r="K686" s="761">
        <v>7</v>
      </c>
      <c r="L686" s="762"/>
    </row>
    <row r="687" spans="1:14">
      <c r="A687" s="39" t="s">
        <v>3106</v>
      </c>
      <c r="B687" s="38" t="s">
        <v>131</v>
      </c>
      <c r="C687" s="53"/>
      <c r="D687" s="41">
        <v>6450</v>
      </c>
      <c r="E687" s="53"/>
      <c r="F687" s="41">
        <v>4402.5200000000004</v>
      </c>
      <c r="G687" s="53"/>
      <c r="H687" s="41">
        <v>3997.48</v>
      </c>
      <c r="I687" s="53"/>
      <c r="J687" s="41">
        <v>8400</v>
      </c>
      <c r="K687" s="53"/>
      <c r="L687" s="41">
        <v>10183.48</v>
      </c>
      <c r="N687" s="45"/>
    </row>
    <row r="688" spans="1:14">
      <c r="A688" s="39" t="s">
        <v>3107</v>
      </c>
      <c r="B688" s="38"/>
      <c r="C688" s="63"/>
      <c r="D688" s="41"/>
      <c r="E688" s="53"/>
      <c r="F688" s="41"/>
      <c r="G688" s="53"/>
      <c r="H688" s="41"/>
      <c r="I688" s="53"/>
      <c r="J688" s="41"/>
      <c r="K688" s="53"/>
      <c r="L688" s="41"/>
      <c r="N688" s="45"/>
    </row>
    <row r="689" spans="1:14">
      <c r="A689" s="39" t="s">
        <v>3108</v>
      </c>
      <c r="B689" s="38" t="s">
        <v>133</v>
      </c>
      <c r="C689" s="63"/>
      <c r="D689" s="41">
        <v>2318.8220000000001</v>
      </c>
      <c r="E689" s="53"/>
      <c r="F689" s="41">
        <v>1500</v>
      </c>
      <c r="G689" s="53"/>
      <c r="H689" s="41">
        <v>7392.48</v>
      </c>
      <c r="I689" s="53"/>
      <c r="J689" s="41">
        <v>8892.48</v>
      </c>
      <c r="K689" s="53"/>
      <c r="L689" s="41">
        <v>9927.1200000000008</v>
      </c>
      <c r="N689" s="45"/>
    </row>
    <row r="690" spans="1:14">
      <c r="A690" s="39" t="s">
        <v>3111</v>
      </c>
      <c r="B690" s="38" t="s">
        <v>137</v>
      </c>
      <c r="C690" s="63"/>
      <c r="D690" s="41">
        <v>30000</v>
      </c>
      <c r="E690" s="53"/>
      <c r="F690" s="41">
        <v>0</v>
      </c>
      <c r="G690" s="53"/>
      <c r="H690" s="41">
        <v>45000</v>
      </c>
      <c r="I690" s="53"/>
      <c r="J690" s="41">
        <v>45000</v>
      </c>
      <c r="K690" s="53"/>
      <c r="L690" s="41">
        <v>45000</v>
      </c>
      <c r="N690" s="45"/>
    </row>
    <row r="691" spans="1:14">
      <c r="A691" s="771" t="s">
        <v>3112</v>
      </c>
      <c r="B691" s="772"/>
      <c r="C691" s="808" t="s">
        <v>36</v>
      </c>
      <c r="D691" s="765">
        <f>D657+D658+D659+D660+D661+D662+D663+D664+D665+D666+D667+D668+D687+D688+D689+D690</f>
        <v>483412.10199999996</v>
      </c>
      <c r="E691" s="824" t="s">
        <v>36</v>
      </c>
      <c r="F691" s="765">
        <f>SUM(F657+F658+F659+F660+F661+F662+F663+F664+F665+F666+F667+F668+F687+F688+F689+F690)</f>
        <v>205091.47999999998</v>
      </c>
      <c r="G691" s="824" t="s">
        <v>36</v>
      </c>
      <c r="H691" s="765">
        <f>H657+H658+H659+H660+H661+H662+H663+H664+H665+H666+H667+H668+H687+H688+H689+H690</f>
        <v>372903.72</v>
      </c>
      <c r="I691" s="824" t="s">
        <v>36</v>
      </c>
      <c r="J691" s="765">
        <f>J690+J689+J687+J667+J666+J665+J664+J663+J662+J661+J660+J659+J658+J657</f>
        <v>577995.19999999995</v>
      </c>
      <c r="K691" s="824" t="s">
        <v>36</v>
      </c>
      <c r="L691" s="765">
        <f>L657+L658+L659+L660+L661+L662+L663+L664+L665+L666+L667+L668+L687+L688+L689+L690</f>
        <v>615542.27999999991</v>
      </c>
      <c r="N691" s="45"/>
    </row>
    <row r="692" spans="1:14">
      <c r="A692" s="831" t="s">
        <v>3113</v>
      </c>
      <c r="B692" s="832"/>
      <c r="C692" s="833" t="s">
        <v>36</v>
      </c>
      <c r="D692" s="834">
        <f>SUM(D655+D691)</f>
        <v>1365814.102</v>
      </c>
      <c r="E692" s="835" t="s">
        <v>36</v>
      </c>
      <c r="F692" s="834">
        <f>SUM(F655+F691)</f>
        <v>654999.11</v>
      </c>
      <c r="G692" s="835" t="s">
        <v>36</v>
      </c>
      <c r="H692" s="834">
        <f>SUM(H691+H655)</f>
        <v>1012244.09</v>
      </c>
      <c r="I692" s="835" t="s">
        <v>36</v>
      </c>
      <c r="J692" s="834">
        <f>J691+J655</f>
        <v>1667243.2</v>
      </c>
      <c r="K692" s="835" t="s">
        <v>36</v>
      </c>
      <c r="L692" s="834">
        <f>L655+L691</f>
        <v>1819454.2799999998</v>
      </c>
      <c r="N692" s="45"/>
    </row>
    <row r="693" spans="1:14">
      <c r="A693" s="778" t="s">
        <v>3114</v>
      </c>
      <c r="B693" s="779"/>
      <c r="C693" s="812" t="s">
        <v>36</v>
      </c>
      <c r="D693" s="781">
        <f>D655+D691</f>
        <v>1365814.102</v>
      </c>
      <c r="E693" s="826" t="s">
        <v>36</v>
      </c>
      <c r="F693" s="781">
        <f>F691+F655</f>
        <v>654999.11</v>
      </c>
      <c r="G693" s="826" t="s">
        <v>36</v>
      </c>
      <c r="H693" s="781">
        <f>H655+H691</f>
        <v>1012244.09</v>
      </c>
      <c r="I693" s="826" t="s">
        <v>36</v>
      </c>
      <c r="J693" s="781">
        <f>J691+J655</f>
        <v>1667243.2</v>
      </c>
      <c r="K693" s="826" t="s">
        <v>36</v>
      </c>
      <c r="L693" s="781">
        <f>L655+L691</f>
        <v>1819454.2799999998</v>
      </c>
      <c r="N693" s="45"/>
    </row>
    <row r="694" spans="1:14">
      <c r="A694" s="39"/>
      <c r="B694" s="78"/>
      <c r="C694" s="63"/>
      <c r="D694" s="41"/>
      <c r="E694" s="53"/>
      <c r="F694" s="41"/>
      <c r="G694" s="53"/>
      <c r="H694" s="41"/>
      <c r="I694" s="53"/>
      <c r="J694" s="41"/>
      <c r="K694" s="53"/>
      <c r="L694" s="41"/>
      <c r="N694" s="45"/>
    </row>
    <row r="695" spans="1:14">
      <c r="A695" s="588" t="s">
        <v>3115</v>
      </c>
      <c r="B695" s="39"/>
      <c r="C695" s="63"/>
      <c r="D695" s="41"/>
      <c r="E695" s="53"/>
      <c r="F695" s="41"/>
      <c r="G695" s="53"/>
      <c r="H695" s="41"/>
      <c r="I695" s="53"/>
      <c r="J695" s="41"/>
      <c r="K695" s="53"/>
      <c r="L695" s="41"/>
      <c r="N695" s="45"/>
    </row>
    <row r="696" spans="1:14">
      <c r="A696" s="39" t="s">
        <v>3116</v>
      </c>
      <c r="B696" s="38" t="s">
        <v>146</v>
      </c>
      <c r="C696" s="63" t="s">
        <v>36</v>
      </c>
      <c r="D696" s="41">
        <v>108540</v>
      </c>
      <c r="E696" s="53" t="s">
        <v>36</v>
      </c>
      <c r="F696" s="41">
        <v>27460</v>
      </c>
      <c r="G696" s="53" t="s">
        <v>36</v>
      </c>
      <c r="H696" s="41">
        <v>113540</v>
      </c>
      <c r="I696" s="53" t="s">
        <v>36</v>
      </c>
      <c r="J696" s="41">
        <v>141000</v>
      </c>
      <c r="K696" s="53" t="s">
        <v>36</v>
      </c>
      <c r="L696" s="41">
        <v>166000</v>
      </c>
      <c r="N696" s="45"/>
    </row>
    <row r="697" spans="1:14">
      <c r="A697" s="39" t="s">
        <v>3119</v>
      </c>
      <c r="B697" s="38" t="s">
        <v>152</v>
      </c>
      <c r="C697" s="63"/>
      <c r="D697" s="41">
        <v>57953.75</v>
      </c>
      <c r="E697" s="53"/>
      <c r="F697" s="41">
        <v>25321.88</v>
      </c>
      <c r="G697" s="53"/>
      <c r="H697" s="41">
        <v>49678.12</v>
      </c>
      <c r="I697" s="53"/>
      <c r="J697" s="41">
        <v>75000</v>
      </c>
      <c r="K697" s="53"/>
      <c r="L697" s="41">
        <v>85000</v>
      </c>
      <c r="N697" s="45"/>
    </row>
    <row r="698" spans="1:14">
      <c r="A698" s="39" t="s">
        <v>3124</v>
      </c>
      <c r="B698" s="38" t="s">
        <v>160</v>
      </c>
      <c r="C698" s="63"/>
      <c r="D698" s="41">
        <v>0</v>
      </c>
      <c r="E698" s="53"/>
      <c r="F698" s="41">
        <v>0</v>
      </c>
      <c r="G698" s="53"/>
      <c r="H698" s="41">
        <v>2000</v>
      </c>
      <c r="I698" s="53"/>
      <c r="J698" s="41">
        <v>2000</v>
      </c>
      <c r="K698" s="53"/>
      <c r="L698" s="41">
        <v>5000</v>
      </c>
      <c r="N698" s="45"/>
    </row>
    <row r="699" spans="1:14">
      <c r="A699" s="39" t="s">
        <v>3126</v>
      </c>
      <c r="B699" s="38" t="s">
        <v>164</v>
      </c>
      <c r="C699" s="63"/>
      <c r="D699" s="41">
        <v>700</v>
      </c>
      <c r="E699" s="53"/>
      <c r="F699" s="41">
        <v>0</v>
      </c>
      <c r="G699" s="53"/>
      <c r="H699" s="41">
        <v>1000</v>
      </c>
      <c r="I699" s="53"/>
      <c r="J699" s="41">
        <v>1000</v>
      </c>
      <c r="K699" s="53"/>
      <c r="L699" s="41">
        <v>1000</v>
      </c>
    </row>
    <row r="700" spans="1:14">
      <c r="A700" s="39" t="s">
        <v>3127</v>
      </c>
      <c r="B700" s="38" t="s">
        <v>166</v>
      </c>
      <c r="C700" s="63"/>
      <c r="D700" s="41">
        <v>5000</v>
      </c>
      <c r="E700" s="53"/>
      <c r="F700" s="41">
        <v>0</v>
      </c>
      <c r="G700" s="53"/>
      <c r="H700" s="41">
        <v>6000</v>
      </c>
      <c r="I700" s="53"/>
      <c r="J700" s="41">
        <v>6000</v>
      </c>
      <c r="K700" s="53"/>
      <c r="L700" s="41">
        <v>6000</v>
      </c>
    </row>
    <row r="701" spans="1:14">
      <c r="A701" s="556" t="s">
        <v>3128</v>
      </c>
      <c r="B701" s="703" t="s">
        <v>168</v>
      </c>
      <c r="C701" s="63"/>
      <c r="D701" s="41">
        <v>2000</v>
      </c>
      <c r="E701" s="53"/>
      <c r="F701" s="41">
        <v>0</v>
      </c>
      <c r="G701" s="53"/>
      <c r="H701" s="41">
        <v>10000</v>
      </c>
      <c r="I701" s="53"/>
      <c r="J701" s="41">
        <v>10000</v>
      </c>
      <c r="K701" s="53"/>
      <c r="L701" s="41">
        <v>5000</v>
      </c>
    </row>
    <row r="702" spans="1:14">
      <c r="A702" s="556" t="s">
        <v>3316</v>
      </c>
      <c r="B702" s="836" t="s">
        <v>3317</v>
      </c>
      <c r="C702" s="63"/>
      <c r="D702" s="41">
        <v>0</v>
      </c>
      <c r="E702" s="53"/>
      <c r="F702" s="41">
        <v>0</v>
      </c>
      <c r="G702" s="53"/>
      <c r="H702" s="41">
        <v>1000</v>
      </c>
      <c r="I702" s="53"/>
      <c r="J702" s="41">
        <v>1000</v>
      </c>
      <c r="K702" s="53"/>
      <c r="L702" s="41">
        <v>1000</v>
      </c>
    </row>
    <row r="703" spans="1:14">
      <c r="A703" s="556" t="s">
        <v>3318</v>
      </c>
      <c r="B703" s="836"/>
      <c r="C703" s="63"/>
      <c r="D703" s="41"/>
      <c r="E703" s="53"/>
      <c r="F703" s="41"/>
      <c r="G703" s="53"/>
      <c r="H703" s="41"/>
      <c r="I703" s="53"/>
      <c r="J703" s="41"/>
      <c r="K703" s="53"/>
      <c r="L703" s="41"/>
    </row>
    <row r="704" spans="1:14">
      <c r="A704" s="556" t="s">
        <v>3319</v>
      </c>
      <c r="B704" s="836" t="s">
        <v>201</v>
      </c>
      <c r="C704" s="63"/>
      <c r="D704" s="41">
        <v>5968</v>
      </c>
      <c r="E704" s="53"/>
      <c r="F704" s="41">
        <v>0</v>
      </c>
      <c r="G704" s="53"/>
      <c r="H704" s="41">
        <v>10000</v>
      </c>
      <c r="I704" s="53"/>
      <c r="J704" s="41">
        <v>10000</v>
      </c>
      <c r="K704" s="53"/>
      <c r="L704" s="41">
        <v>10000</v>
      </c>
      <c r="N704" s="46"/>
    </row>
    <row r="705" spans="1:12">
      <c r="A705" s="47"/>
      <c r="B705" s="47"/>
      <c r="C705" s="81"/>
      <c r="D705" s="50"/>
      <c r="E705" s="802"/>
      <c r="F705" s="50"/>
      <c r="G705" s="802"/>
      <c r="H705" s="50"/>
      <c r="I705" s="802"/>
      <c r="J705" s="50"/>
      <c r="K705" s="802"/>
      <c r="L705" s="50"/>
    </row>
    <row r="706" spans="1:12">
      <c r="A706" s="201" t="s">
        <v>653</v>
      </c>
      <c r="B706" s="201"/>
      <c r="C706" s="201" t="s">
        <v>337</v>
      </c>
      <c r="D706" s="201"/>
      <c r="E706" s="201"/>
      <c r="F706" s="201"/>
      <c r="G706" s="201"/>
      <c r="H706" s="201" t="s">
        <v>3245</v>
      </c>
      <c r="I706" s="201"/>
      <c r="J706" s="201"/>
      <c r="K706" s="201"/>
      <c r="L706" s="201"/>
    </row>
    <row r="707" spans="1:12" ht="16.5">
      <c r="A707" s="741"/>
      <c r="B707" s="741"/>
      <c r="C707" s="741"/>
      <c r="D707" s="741"/>
      <c r="E707" s="741"/>
      <c r="F707" s="741"/>
      <c r="G707" s="741"/>
      <c r="H707" s="741"/>
      <c r="I707" s="741"/>
      <c r="J707" s="741"/>
      <c r="K707" s="741"/>
      <c r="L707" s="741"/>
    </row>
    <row r="708" spans="1:12" ht="16.5">
      <c r="A708" s="741"/>
      <c r="B708" s="741"/>
      <c r="C708" s="741"/>
      <c r="D708" s="741"/>
      <c r="E708" s="741"/>
      <c r="F708" s="741"/>
      <c r="G708" s="741"/>
      <c r="H708" s="741" t="s">
        <v>3219</v>
      </c>
      <c r="I708" s="741"/>
      <c r="J708" s="741"/>
      <c r="K708" s="741"/>
      <c r="L708" s="741"/>
    </row>
    <row r="709" spans="1:12">
      <c r="A709" s="201" t="s">
        <v>3320</v>
      </c>
      <c r="B709" s="201"/>
      <c r="C709" s="201"/>
      <c r="D709" s="201" t="s">
        <v>54</v>
      </c>
      <c r="E709" s="201"/>
      <c r="F709" s="201"/>
      <c r="G709" s="201"/>
      <c r="H709" s="201" t="s">
        <v>3232</v>
      </c>
      <c r="I709" s="201"/>
      <c r="J709" s="201"/>
      <c r="K709" s="201"/>
      <c r="L709" s="201"/>
    </row>
    <row r="710" spans="1:12">
      <c r="A710" s="334" t="s">
        <v>1132</v>
      </c>
      <c r="B710" s="334"/>
      <c r="C710" s="334"/>
      <c r="D710" s="334" t="s">
        <v>343</v>
      </c>
      <c r="E710" s="334"/>
      <c r="F710" s="334"/>
      <c r="G710" s="334"/>
      <c r="H710" s="334" t="s">
        <v>3221</v>
      </c>
      <c r="I710" s="334"/>
      <c r="J710" s="334"/>
      <c r="K710" s="334"/>
      <c r="L710" s="334"/>
    </row>
    <row r="712" spans="1:12" ht="16.5">
      <c r="A712" s="1" t="s">
        <v>3207</v>
      </c>
      <c r="B712" s="741"/>
      <c r="C712" s="741"/>
      <c r="D712" s="741"/>
      <c r="E712" s="741"/>
      <c r="F712" s="741"/>
      <c r="G712" s="741"/>
      <c r="H712" s="741"/>
      <c r="I712" s="741"/>
      <c r="J712" s="741"/>
      <c r="K712" s="741"/>
      <c r="L712" s="742" t="s">
        <v>3208</v>
      </c>
    </row>
    <row r="713" spans="1:12" ht="16.5">
      <c r="A713" s="1" t="s">
        <v>3321</v>
      </c>
      <c r="B713" s="741"/>
      <c r="C713" s="741"/>
      <c r="D713" s="741"/>
      <c r="E713" s="741"/>
      <c r="F713" s="741"/>
      <c r="G713" s="741"/>
      <c r="H713" s="741"/>
      <c r="I713" s="741"/>
      <c r="J713" s="741"/>
      <c r="K713" s="741"/>
      <c r="L713" s="741"/>
    </row>
    <row r="714" spans="1:12" ht="16.5">
      <c r="A714" s="741"/>
      <c r="B714" s="741"/>
      <c r="C714" s="741"/>
      <c r="D714" s="741"/>
      <c r="E714" s="741"/>
      <c r="F714" s="741"/>
      <c r="G714" s="741"/>
      <c r="H714" s="741"/>
      <c r="I714" s="741"/>
      <c r="J714" s="741"/>
      <c r="K714" s="741"/>
      <c r="L714" s="741"/>
    </row>
    <row r="715" spans="1:12" ht="15.75">
      <c r="A715" s="743" t="s">
        <v>3210</v>
      </c>
      <c r="B715" s="744"/>
      <c r="C715" s="744"/>
      <c r="D715" s="744"/>
      <c r="E715" s="744"/>
      <c r="F715" s="744"/>
      <c r="G715" s="744"/>
      <c r="H715" s="744"/>
      <c r="I715" s="744"/>
      <c r="J715" s="744"/>
      <c r="K715" s="744"/>
      <c r="L715" s="745"/>
    </row>
    <row r="716" spans="1:12" ht="15.75">
      <c r="A716" s="746" t="s">
        <v>3211</v>
      </c>
      <c r="B716" s="747"/>
      <c r="C716" s="747"/>
      <c r="D716" s="747"/>
      <c r="E716" s="747"/>
      <c r="F716" s="747"/>
      <c r="G716" s="747"/>
      <c r="H716" s="747"/>
      <c r="I716" s="747"/>
      <c r="J716" s="747"/>
      <c r="K716" s="747"/>
      <c r="L716" s="748"/>
    </row>
    <row r="717" spans="1:12" ht="16.5">
      <c r="A717" s="303"/>
      <c r="B717" s="301"/>
      <c r="C717" s="301"/>
      <c r="D717" s="301"/>
      <c r="E717" s="301"/>
      <c r="F717" s="301"/>
      <c r="G717" s="301"/>
      <c r="H717" s="301"/>
      <c r="I717" s="301"/>
      <c r="J717" s="301"/>
      <c r="K717" s="301"/>
      <c r="L717" s="302"/>
    </row>
    <row r="718" spans="1:12" ht="16.5">
      <c r="A718" s="767" t="s">
        <v>3313</v>
      </c>
      <c r="B718" s="301"/>
      <c r="C718" s="301"/>
      <c r="D718" s="301"/>
      <c r="E718" s="301"/>
      <c r="F718" s="301"/>
      <c r="G718" s="301"/>
      <c r="H718" s="301"/>
      <c r="I718" s="301"/>
      <c r="J718" s="301"/>
      <c r="K718" s="301"/>
      <c r="L718" s="302"/>
    </row>
    <row r="719" spans="1:12" ht="16.5">
      <c r="A719" s="751"/>
      <c r="B719" s="752"/>
      <c r="C719" s="752"/>
      <c r="D719" s="752"/>
      <c r="E719" s="752"/>
      <c r="F719" s="752"/>
      <c r="G719" s="752"/>
      <c r="H719" s="752"/>
      <c r="I719" s="752"/>
      <c r="J719" s="752"/>
      <c r="K719" s="752"/>
      <c r="L719" s="753"/>
    </row>
    <row r="720" spans="1:12" ht="15.75">
      <c r="A720" s="270"/>
      <c r="B720" s="357" t="s">
        <v>3213</v>
      </c>
      <c r="C720" s="267" t="s">
        <v>8</v>
      </c>
      <c r="D720" s="268"/>
      <c r="E720" s="271" t="s">
        <v>3214</v>
      </c>
      <c r="F720" s="271"/>
      <c r="G720" s="271"/>
      <c r="H720" s="271"/>
      <c r="I720" s="271"/>
      <c r="J720" s="272"/>
      <c r="K720" s="287" t="s">
        <v>16</v>
      </c>
      <c r="L720" s="268"/>
    </row>
    <row r="721" spans="1:14" ht="15.75">
      <c r="A721" s="277" t="s">
        <v>3215</v>
      </c>
      <c r="B721" s="337" t="s">
        <v>11</v>
      </c>
      <c r="C721" s="278" t="s">
        <v>312</v>
      </c>
      <c r="D721" s="279"/>
      <c r="E721" s="754" t="s">
        <v>14</v>
      </c>
      <c r="F721" s="755"/>
      <c r="G721" s="768" t="s">
        <v>15</v>
      </c>
      <c r="H721" s="755"/>
      <c r="I721" s="267" t="s">
        <v>19</v>
      </c>
      <c r="J721" s="268"/>
      <c r="K721" s="346" t="s">
        <v>20</v>
      </c>
      <c r="L721" s="279"/>
    </row>
    <row r="722" spans="1:14" ht="15.75">
      <c r="A722" s="393"/>
      <c r="B722" s="757"/>
      <c r="C722" s="756"/>
      <c r="D722" s="757"/>
      <c r="E722" s="758" t="s">
        <v>13</v>
      </c>
      <c r="F722" s="759"/>
      <c r="G722" s="346" t="s">
        <v>3216</v>
      </c>
      <c r="H722" s="279"/>
      <c r="I722" s="756"/>
      <c r="J722" s="757"/>
      <c r="K722" s="756"/>
      <c r="L722" s="757"/>
    </row>
    <row r="723" spans="1:14">
      <c r="A723" s="760">
        <v>1</v>
      </c>
      <c r="B723" s="783">
        <v>2</v>
      </c>
      <c r="C723" s="761">
        <v>3</v>
      </c>
      <c r="D723" s="762"/>
      <c r="E723" s="761">
        <v>4</v>
      </c>
      <c r="F723" s="762"/>
      <c r="G723" s="761">
        <v>5</v>
      </c>
      <c r="H723" s="762"/>
      <c r="I723" s="761">
        <v>6</v>
      </c>
      <c r="J723" s="762"/>
      <c r="K723" s="761">
        <v>7</v>
      </c>
      <c r="L723" s="762"/>
    </row>
    <row r="724" spans="1:14">
      <c r="A724" s="714" t="s">
        <v>3322</v>
      </c>
      <c r="B724" s="836" t="s">
        <v>199</v>
      </c>
      <c r="C724" s="52"/>
      <c r="D724" s="41">
        <v>0</v>
      </c>
      <c r="E724" s="53"/>
      <c r="F724" s="41">
        <v>0</v>
      </c>
      <c r="G724" s="53"/>
      <c r="H724" s="41">
        <v>73000</v>
      </c>
      <c r="I724" s="53"/>
      <c r="J724" s="41">
        <v>73000</v>
      </c>
      <c r="K724" s="53"/>
      <c r="L724" s="41">
        <v>28800</v>
      </c>
    </row>
    <row r="725" spans="1:14">
      <c r="A725" s="39" t="s">
        <v>3166</v>
      </c>
      <c r="B725" s="61" t="s">
        <v>223</v>
      </c>
      <c r="C725" s="53"/>
      <c r="D725" s="41">
        <v>759</v>
      </c>
      <c r="E725" s="53"/>
      <c r="F725" s="162">
        <v>0</v>
      </c>
      <c r="G725" s="53"/>
      <c r="H725" s="41">
        <v>15000</v>
      </c>
      <c r="I725" s="53"/>
      <c r="J725" s="41">
        <v>15000</v>
      </c>
      <c r="K725" s="53"/>
      <c r="L725" s="41">
        <v>15000</v>
      </c>
    </row>
    <row r="726" spans="1:14">
      <c r="A726" s="821" t="s">
        <v>3167</v>
      </c>
      <c r="B726" s="821"/>
      <c r="C726" s="837" t="s">
        <v>36</v>
      </c>
      <c r="D726" s="776">
        <f>D725+D724+D704+D703+D702+D701+D700+D699+D698+D697+D696</f>
        <v>180920.75</v>
      </c>
      <c r="E726" s="823" t="s">
        <v>36</v>
      </c>
      <c r="F726" s="776">
        <f>F725+F724+F705+F704+F703+F702+F701+F700+F699+F698+F697+F696</f>
        <v>52781.880000000005</v>
      </c>
      <c r="G726" s="823" t="s">
        <v>36</v>
      </c>
      <c r="H726" s="776">
        <f>H725+H724+H705+H704+H703+H702+H701+H700+H699+H698+H697+H696</f>
        <v>281218.12</v>
      </c>
      <c r="I726" s="823" t="s">
        <v>36</v>
      </c>
      <c r="J726" s="776">
        <f>J725+J724+J705+J704+J703+J702+J701+J700+J699+J698+J697+J696</f>
        <v>334000</v>
      </c>
      <c r="K726" s="823" t="s">
        <v>36</v>
      </c>
      <c r="L726" s="776">
        <f>L725+L724+L705+L704+L703+L702+L701+L700+L699+L698+L697+L696</f>
        <v>322800</v>
      </c>
      <c r="N726" s="45"/>
    </row>
    <row r="727" spans="1:14">
      <c r="A727" s="771" t="s">
        <v>3168</v>
      </c>
      <c r="B727" s="771"/>
      <c r="C727" s="830" t="s">
        <v>36</v>
      </c>
      <c r="D727" s="828">
        <f>SUM(D693+D726)</f>
        <v>1546734.852</v>
      </c>
      <c r="E727" s="824" t="s">
        <v>36</v>
      </c>
      <c r="F727" s="765">
        <f>SUM(F693+F726)</f>
        <v>707780.99</v>
      </c>
      <c r="G727" s="824" t="s">
        <v>36</v>
      </c>
      <c r="H727" s="765">
        <f>H693+H726</f>
        <v>1293462.21</v>
      </c>
      <c r="I727" s="824" t="s">
        <v>36</v>
      </c>
      <c r="J727" s="765">
        <f>J693+J726</f>
        <v>2001243.2</v>
      </c>
      <c r="K727" s="824" t="s">
        <v>36</v>
      </c>
      <c r="L727" s="765">
        <f>L693+L726</f>
        <v>2142254.2799999998</v>
      </c>
      <c r="N727" s="46"/>
    </row>
    <row r="728" spans="1:14">
      <c r="A728" s="39"/>
      <c r="B728" s="39"/>
      <c r="C728" s="534"/>
      <c r="D728" s="41"/>
      <c r="E728" s="53"/>
      <c r="F728" s="62"/>
      <c r="G728" s="53"/>
      <c r="H728" s="41"/>
      <c r="I728" s="53"/>
      <c r="J728" s="41"/>
      <c r="K728" s="53"/>
      <c r="L728" s="41"/>
    </row>
    <row r="729" spans="1:14">
      <c r="A729" s="556" t="s">
        <v>3170</v>
      </c>
      <c r="B729" s="38"/>
      <c r="C729" s="534"/>
      <c r="D729" s="41"/>
      <c r="E729" s="53"/>
      <c r="F729" s="41"/>
      <c r="G729" s="53"/>
      <c r="H729" s="41"/>
      <c r="I729" s="53"/>
      <c r="J729" s="41"/>
      <c r="K729" s="53"/>
      <c r="L729" s="41"/>
    </row>
    <row r="730" spans="1:14">
      <c r="A730" s="556" t="s">
        <v>3172</v>
      </c>
      <c r="B730" s="38" t="s">
        <v>227</v>
      </c>
      <c r="C730" s="534" t="s">
        <v>36</v>
      </c>
      <c r="D730" s="41">
        <v>0</v>
      </c>
      <c r="E730" s="53" t="s">
        <v>36</v>
      </c>
      <c r="F730" s="41">
        <v>0</v>
      </c>
      <c r="G730" s="53" t="s">
        <v>36</v>
      </c>
      <c r="H730" s="41">
        <v>10000</v>
      </c>
      <c r="I730" s="53" t="s">
        <v>36</v>
      </c>
      <c r="J730" s="41">
        <v>10000</v>
      </c>
      <c r="K730" s="53" t="s">
        <v>36</v>
      </c>
      <c r="L730" s="41">
        <v>10000</v>
      </c>
    </row>
    <row r="731" spans="1:14">
      <c r="A731" s="39" t="s">
        <v>3173</v>
      </c>
      <c r="B731" s="38"/>
      <c r="C731" s="534"/>
      <c r="D731" s="41"/>
      <c r="E731" s="53"/>
      <c r="F731" s="41"/>
      <c r="G731" s="53"/>
      <c r="H731" s="41"/>
      <c r="I731" s="53"/>
      <c r="J731" s="41"/>
      <c r="K731" s="53"/>
      <c r="L731" s="41"/>
    </row>
    <row r="732" spans="1:14">
      <c r="A732" s="39" t="s">
        <v>3174</v>
      </c>
      <c r="B732" s="38" t="s">
        <v>229</v>
      </c>
      <c r="C732" s="534"/>
      <c r="D732" s="41">
        <v>0</v>
      </c>
      <c r="E732" s="53"/>
      <c r="F732" s="41">
        <v>0</v>
      </c>
      <c r="G732" s="53"/>
      <c r="H732" s="41">
        <v>20000</v>
      </c>
      <c r="I732" s="53"/>
      <c r="J732" s="41">
        <v>0</v>
      </c>
      <c r="K732" s="53"/>
      <c r="L732" s="41">
        <v>20000</v>
      </c>
    </row>
    <row r="733" spans="1:14">
      <c r="A733" s="556" t="s">
        <v>3178</v>
      </c>
      <c r="B733" s="38" t="s">
        <v>233</v>
      </c>
      <c r="C733" s="63"/>
      <c r="D733" s="41">
        <v>0</v>
      </c>
      <c r="E733" s="534"/>
      <c r="F733" s="41">
        <v>0</v>
      </c>
      <c r="G733" s="534"/>
      <c r="H733" s="41">
        <v>0</v>
      </c>
      <c r="I733" s="534"/>
      <c r="J733" s="41">
        <v>20000</v>
      </c>
      <c r="K733" s="534"/>
      <c r="L733" s="41">
        <v>0</v>
      </c>
    </row>
    <row r="734" spans="1:14">
      <c r="A734" s="821" t="s">
        <v>3179</v>
      </c>
      <c r="B734" s="822"/>
      <c r="C734" s="823" t="s">
        <v>36</v>
      </c>
      <c r="D734" s="776">
        <f>SUM(D730:D733)</f>
        <v>0</v>
      </c>
      <c r="E734" s="823" t="s">
        <v>36</v>
      </c>
      <c r="F734" s="776">
        <f>SUM(F729:F733)</f>
        <v>0</v>
      </c>
      <c r="G734" s="823" t="s">
        <v>36</v>
      </c>
      <c r="H734" s="776">
        <f>SUM(H729:H733)</f>
        <v>30000</v>
      </c>
      <c r="I734" s="823" t="s">
        <v>36</v>
      </c>
      <c r="J734" s="776">
        <f>SUM(J729:J733)</f>
        <v>30000</v>
      </c>
      <c r="K734" s="823" t="s">
        <v>36</v>
      </c>
      <c r="L734" s="776">
        <f>SUM(L728:L733)</f>
        <v>30000</v>
      </c>
      <c r="N734" s="45"/>
    </row>
    <row r="735" spans="1:14" ht="15.75" thickBot="1">
      <c r="A735" s="793" t="s">
        <v>3269</v>
      </c>
      <c r="B735" s="820"/>
      <c r="C735" s="825" t="s">
        <v>36</v>
      </c>
      <c r="D735" s="796">
        <f>SUM(D693+D726+D734)</f>
        <v>1546734.852</v>
      </c>
      <c r="E735" s="825" t="s">
        <v>36</v>
      </c>
      <c r="F735" s="796">
        <f>SUM(F693+F726+F734)</f>
        <v>707780.99</v>
      </c>
      <c r="G735" s="825" t="s">
        <v>36</v>
      </c>
      <c r="H735" s="796">
        <f>H693+H726+H734</f>
        <v>1323462.21</v>
      </c>
      <c r="I735" s="825" t="s">
        <v>36</v>
      </c>
      <c r="J735" s="796">
        <f>SUM(J693+J726+J734)</f>
        <v>2031243.2</v>
      </c>
      <c r="K735" s="825" t="s">
        <v>36</v>
      </c>
      <c r="L735" s="796">
        <f>L693+L726+L734</f>
        <v>2172254.2799999998</v>
      </c>
      <c r="N735" s="45"/>
    </row>
    <row r="736" spans="1:14" ht="15.75" thickTop="1">
      <c r="A736" s="39"/>
      <c r="B736" s="587"/>
      <c r="C736" s="534"/>
      <c r="D736" s="41"/>
      <c r="E736" s="53"/>
      <c r="F736" s="41"/>
      <c r="G736" s="53"/>
      <c r="H736" s="41"/>
      <c r="I736" s="53"/>
      <c r="J736" s="41"/>
      <c r="K736" s="53"/>
      <c r="L736" s="41"/>
      <c r="N736" s="45"/>
    </row>
    <row r="737" spans="1:14">
      <c r="A737" s="39"/>
      <c r="B737" s="587"/>
      <c r="C737" s="534"/>
      <c r="D737" s="41"/>
      <c r="E737" s="53"/>
      <c r="F737" s="41"/>
      <c r="G737" s="53"/>
      <c r="H737" s="41"/>
      <c r="I737" s="53"/>
      <c r="J737" s="41"/>
      <c r="K737" s="53"/>
      <c r="L737" s="41"/>
      <c r="N737" s="45"/>
    </row>
    <row r="738" spans="1:14">
      <c r="A738" s="39"/>
      <c r="B738" s="587"/>
      <c r="C738" s="534"/>
      <c r="D738" s="41"/>
      <c r="E738" s="53"/>
      <c r="F738" s="41"/>
      <c r="G738" s="53"/>
      <c r="H738" s="41"/>
      <c r="I738" s="53"/>
      <c r="J738" s="41"/>
      <c r="K738" s="53"/>
      <c r="L738" s="41"/>
      <c r="N738" s="45"/>
    </row>
    <row r="739" spans="1:14">
      <c r="A739" s="39"/>
      <c r="B739" s="587"/>
      <c r="C739" s="534"/>
      <c r="D739" s="41"/>
      <c r="E739" s="53"/>
      <c r="F739" s="41"/>
      <c r="G739" s="53"/>
      <c r="H739" s="41"/>
      <c r="I739" s="53"/>
      <c r="J739" s="41"/>
      <c r="K739" s="53"/>
      <c r="L739" s="41"/>
      <c r="N739" s="46"/>
    </row>
    <row r="740" spans="1:14">
      <c r="A740" s="39"/>
      <c r="B740" s="587"/>
      <c r="C740" s="534"/>
      <c r="D740" s="41"/>
      <c r="E740" s="53"/>
      <c r="F740" s="41"/>
      <c r="G740" s="53"/>
      <c r="H740" s="41"/>
      <c r="I740" s="53"/>
      <c r="J740" s="41"/>
      <c r="K740" s="53"/>
      <c r="L740" s="41"/>
    </row>
    <row r="741" spans="1:14">
      <c r="A741" s="47"/>
      <c r="B741" s="47"/>
      <c r="C741" s="802"/>
      <c r="D741" s="50"/>
      <c r="E741" s="802"/>
      <c r="F741" s="50"/>
      <c r="G741" s="802"/>
      <c r="H741" s="50"/>
      <c r="I741" s="802"/>
      <c r="J741" s="50"/>
      <c r="K741" s="802"/>
      <c r="L741" s="50"/>
    </row>
    <row r="743" spans="1:14">
      <c r="A743" s="201" t="s">
        <v>653</v>
      </c>
      <c r="B743" s="201"/>
      <c r="C743" s="201" t="s">
        <v>337</v>
      </c>
      <c r="D743" s="201"/>
      <c r="E743" s="201"/>
      <c r="F743" s="201"/>
      <c r="G743" s="201"/>
      <c r="H743" s="201" t="s">
        <v>3245</v>
      </c>
      <c r="I743" s="201"/>
      <c r="J743" s="201"/>
      <c r="K743" s="201"/>
      <c r="L743" s="201"/>
    </row>
    <row r="744" spans="1:14" ht="16.5">
      <c r="A744" s="741"/>
      <c r="B744" s="741"/>
      <c r="C744" s="741"/>
      <c r="D744" s="741"/>
      <c r="E744" s="741"/>
      <c r="F744" s="741"/>
      <c r="G744" s="741"/>
      <c r="H744" s="741"/>
      <c r="I744" s="741"/>
      <c r="J744" s="741"/>
      <c r="K744" s="741"/>
      <c r="L744" s="741"/>
    </row>
    <row r="745" spans="1:14" ht="16.5">
      <c r="A745" s="741"/>
      <c r="B745" s="741"/>
      <c r="C745" s="741"/>
      <c r="D745" s="741"/>
      <c r="E745" s="741"/>
      <c r="F745" s="741"/>
      <c r="G745" s="741"/>
      <c r="H745" s="741" t="s">
        <v>3219</v>
      </c>
      <c r="I745" s="741"/>
      <c r="J745" s="741"/>
      <c r="K745" s="741"/>
      <c r="L745" s="741"/>
    </row>
    <row r="746" spans="1:14">
      <c r="A746" s="201" t="s">
        <v>3320</v>
      </c>
      <c r="B746" s="201"/>
      <c r="C746" s="201"/>
      <c r="D746" s="201" t="s">
        <v>54</v>
      </c>
      <c r="E746" s="201"/>
      <c r="F746" s="201"/>
      <c r="G746" s="201"/>
      <c r="H746" s="201" t="s">
        <v>3232</v>
      </c>
      <c r="I746" s="201"/>
      <c r="J746" s="201"/>
      <c r="K746" s="201"/>
      <c r="L746" s="201"/>
    </row>
    <row r="747" spans="1:14">
      <c r="A747" s="334" t="s">
        <v>1132</v>
      </c>
      <c r="B747" s="334"/>
      <c r="C747" s="334"/>
      <c r="D747" s="334" t="s">
        <v>343</v>
      </c>
      <c r="E747" s="334"/>
      <c r="F747" s="334"/>
      <c r="G747" s="334"/>
      <c r="H747" s="334" t="s">
        <v>3221</v>
      </c>
      <c r="I747" s="334"/>
      <c r="J747" s="334"/>
      <c r="K747" s="334"/>
      <c r="L747" s="334"/>
    </row>
    <row r="749" spans="1:14" ht="16.5">
      <c r="A749" s="1" t="s">
        <v>3207</v>
      </c>
      <c r="B749" s="741"/>
      <c r="C749" s="741"/>
      <c r="D749" s="741"/>
      <c r="E749" s="741"/>
      <c r="F749" s="741"/>
      <c r="G749" s="741"/>
      <c r="H749" s="741"/>
      <c r="I749" s="741"/>
      <c r="J749" s="741"/>
      <c r="K749" s="741"/>
      <c r="L749" s="742" t="s">
        <v>3208</v>
      </c>
    </row>
    <row r="750" spans="1:14" ht="16.5">
      <c r="A750" s="1" t="s">
        <v>3295</v>
      </c>
      <c r="B750" s="741"/>
      <c r="C750" s="741"/>
      <c r="D750" s="741"/>
      <c r="E750" s="741"/>
      <c r="F750" s="741"/>
      <c r="G750" s="741"/>
      <c r="H750" s="741"/>
      <c r="I750" s="741"/>
      <c r="J750" s="741"/>
      <c r="K750" s="741"/>
      <c r="L750" s="741"/>
    </row>
    <row r="751" spans="1:14" ht="13.5" customHeight="1">
      <c r="A751" s="741"/>
      <c r="B751" s="741"/>
      <c r="C751" s="741"/>
      <c r="D751" s="741"/>
      <c r="E751" s="741"/>
      <c r="F751" s="741"/>
      <c r="G751" s="741"/>
      <c r="H751" s="741"/>
      <c r="I751" s="741"/>
      <c r="J751" s="741"/>
      <c r="K751" s="741"/>
      <c r="L751" s="741"/>
    </row>
    <row r="752" spans="1:14" ht="15.75">
      <c r="A752" s="743" t="s">
        <v>3210</v>
      </c>
      <c r="B752" s="744"/>
      <c r="C752" s="744"/>
      <c r="D752" s="744"/>
      <c r="E752" s="744"/>
      <c r="F752" s="744"/>
      <c r="G752" s="744"/>
      <c r="H752" s="744"/>
      <c r="I752" s="744"/>
      <c r="J752" s="744"/>
      <c r="K752" s="744"/>
      <c r="L752" s="745"/>
    </row>
    <row r="753" spans="1:14" ht="15.75">
      <c r="A753" s="746" t="s">
        <v>3211</v>
      </c>
      <c r="B753" s="747"/>
      <c r="C753" s="747"/>
      <c r="D753" s="747"/>
      <c r="E753" s="747"/>
      <c r="F753" s="747"/>
      <c r="G753" s="747"/>
      <c r="H753" s="747"/>
      <c r="I753" s="747"/>
      <c r="J753" s="747"/>
      <c r="K753" s="747"/>
      <c r="L753" s="748"/>
    </row>
    <row r="754" spans="1:14" ht="13.5" customHeight="1">
      <c r="A754" s="303"/>
      <c r="B754" s="301"/>
      <c r="C754" s="301"/>
      <c r="D754" s="301"/>
      <c r="E754" s="301"/>
      <c r="F754" s="301"/>
      <c r="G754" s="301"/>
      <c r="H754" s="301"/>
      <c r="I754" s="301"/>
      <c r="J754" s="301"/>
      <c r="K754" s="301"/>
      <c r="L754" s="302"/>
    </row>
    <row r="755" spans="1:14" ht="16.5">
      <c r="A755" s="767" t="s">
        <v>3323</v>
      </c>
      <c r="B755" s="301"/>
      <c r="C755" s="301"/>
      <c r="D755" s="301"/>
      <c r="E755" s="301"/>
      <c r="F755" s="301"/>
      <c r="G755" s="301"/>
      <c r="H755" s="301"/>
      <c r="I755" s="301"/>
      <c r="J755" s="301"/>
      <c r="K755" s="301"/>
      <c r="L755" s="302"/>
    </row>
    <row r="756" spans="1:14" ht="12" customHeight="1">
      <c r="A756" s="751"/>
      <c r="B756" s="752"/>
      <c r="C756" s="752"/>
      <c r="D756" s="752"/>
      <c r="E756" s="752"/>
      <c r="F756" s="752"/>
      <c r="G756" s="752"/>
      <c r="H756" s="752"/>
      <c r="I756" s="752"/>
      <c r="J756" s="752"/>
      <c r="K756" s="752"/>
      <c r="L756" s="753"/>
    </row>
    <row r="757" spans="1:14" ht="15.75">
      <c r="A757" s="270"/>
      <c r="B757" s="357" t="s">
        <v>3213</v>
      </c>
      <c r="C757" s="267" t="s">
        <v>8</v>
      </c>
      <c r="D757" s="268"/>
      <c r="E757" s="271" t="s">
        <v>3214</v>
      </c>
      <c r="F757" s="271"/>
      <c r="G757" s="271"/>
      <c r="H757" s="271"/>
      <c r="I757" s="271"/>
      <c r="J757" s="272"/>
      <c r="K757" s="287" t="s">
        <v>16</v>
      </c>
      <c r="L757" s="268"/>
    </row>
    <row r="758" spans="1:14" ht="15.75">
      <c r="A758" s="277" t="s">
        <v>3215</v>
      </c>
      <c r="B758" s="337" t="s">
        <v>11</v>
      </c>
      <c r="C758" s="278" t="s">
        <v>312</v>
      </c>
      <c r="D758" s="279"/>
      <c r="E758" s="754" t="s">
        <v>14</v>
      </c>
      <c r="F758" s="755"/>
      <c r="G758" s="768" t="s">
        <v>15</v>
      </c>
      <c r="H758" s="755"/>
      <c r="I758" s="267" t="s">
        <v>19</v>
      </c>
      <c r="J758" s="268"/>
      <c r="K758" s="346" t="s">
        <v>20</v>
      </c>
      <c r="L758" s="279"/>
    </row>
    <row r="759" spans="1:14" ht="15.75">
      <c r="A759" s="393"/>
      <c r="B759" s="757"/>
      <c r="C759" s="756"/>
      <c r="D759" s="757"/>
      <c r="E759" s="758" t="s">
        <v>13</v>
      </c>
      <c r="F759" s="759"/>
      <c r="G759" s="346" t="s">
        <v>3216</v>
      </c>
      <c r="H759" s="279"/>
      <c r="I759" s="756"/>
      <c r="J759" s="757"/>
      <c r="K759" s="756"/>
      <c r="L759" s="757"/>
    </row>
    <row r="760" spans="1:14">
      <c r="A760" s="760">
        <v>1</v>
      </c>
      <c r="B760" s="783">
        <v>2</v>
      </c>
      <c r="C760" s="761">
        <v>3</v>
      </c>
      <c r="D760" s="762"/>
      <c r="E760" s="761">
        <v>4</v>
      </c>
      <c r="F760" s="762"/>
      <c r="G760" s="761">
        <v>5</v>
      </c>
      <c r="H760" s="762"/>
      <c r="I760" s="761">
        <v>6</v>
      </c>
      <c r="J760" s="762"/>
      <c r="K760" s="761">
        <v>7</v>
      </c>
      <c r="L760" s="762"/>
    </row>
    <row r="761" spans="1:14">
      <c r="A761" s="118" t="s">
        <v>3083</v>
      </c>
      <c r="B761" s="59"/>
      <c r="C761" s="534"/>
      <c r="D761" s="62"/>
      <c r="E761" s="53"/>
      <c r="F761" s="41"/>
      <c r="G761" s="53"/>
      <c r="H761" s="41"/>
      <c r="I761" s="53"/>
      <c r="J761" s="41"/>
      <c r="K761" s="53"/>
      <c r="L761" s="41"/>
      <c r="N761" s="45"/>
    </row>
    <row r="762" spans="1:14">
      <c r="A762" s="365" t="s">
        <v>3084</v>
      </c>
      <c r="B762" s="38"/>
      <c r="C762" s="534"/>
      <c r="D762" s="41"/>
      <c r="E762" s="53"/>
      <c r="F762" s="41"/>
      <c r="G762" s="53"/>
      <c r="H762" s="41"/>
      <c r="I762" s="53"/>
      <c r="J762" s="41"/>
      <c r="K762" s="53"/>
      <c r="L762" s="41"/>
      <c r="N762" s="45"/>
    </row>
    <row r="763" spans="1:14">
      <c r="A763" s="365" t="s">
        <v>3085</v>
      </c>
      <c r="B763" s="38"/>
      <c r="C763" s="534"/>
      <c r="D763" s="41"/>
      <c r="E763" s="53"/>
      <c r="F763" s="41"/>
      <c r="G763" s="53"/>
      <c r="H763" s="41"/>
      <c r="I763" s="53"/>
      <c r="J763" s="41"/>
      <c r="K763" s="53"/>
      <c r="L763" s="41"/>
      <c r="N763" s="45"/>
    </row>
    <row r="764" spans="1:14">
      <c r="A764" s="39" t="s">
        <v>3086</v>
      </c>
      <c r="B764" s="38" t="s">
        <v>3087</v>
      </c>
      <c r="C764" s="534" t="s">
        <v>36</v>
      </c>
      <c r="D764" s="41">
        <v>612816.22</v>
      </c>
      <c r="E764" s="53" t="s">
        <v>36</v>
      </c>
      <c r="F764" s="41">
        <v>203226</v>
      </c>
      <c r="G764" s="53" t="s">
        <v>36</v>
      </c>
      <c r="H764" s="41">
        <v>793206</v>
      </c>
      <c r="I764" s="53" t="s">
        <v>36</v>
      </c>
      <c r="J764" s="41">
        <v>996432</v>
      </c>
      <c r="K764" s="53" t="s">
        <v>36</v>
      </c>
      <c r="L764" s="41">
        <v>1236252</v>
      </c>
      <c r="N764" s="41"/>
    </row>
    <row r="765" spans="1:14">
      <c r="A765" s="39" t="s">
        <v>3088</v>
      </c>
      <c r="B765" s="38" t="s">
        <v>100</v>
      </c>
      <c r="C765" s="534"/>
      <c r="D765" s="41">
        <v>272980</v>
      </c>
      <c r="E765" s="53"/>
      <c r="F765" s="41">
        <v>144625</v>
      </c>
      <c r="G765" s="53"/>
      <c r="H765" s="41">
        <v>130375</v>
      </c>
      <c r="I765" s="53"/>
      <c r="J765" s="41">
        <v>275000</v>
      </c>
      <c r="K765" s="53"/>
      <c r="L765" s="41">
        <v>311520</v>
      </c>
      <c r="N765" s="45"/>
    </row>
    <row r="766" spans="1:14">
      <c r="A766" s="407" t="s">
        <v>3089</v>
      </c>
      <c r="B766" s="790"/>
      <c r="C766" s="830" t="s">
        <v>36</v>
      </c>
      <c r="D766" s="765">
        <f>SUM(D763:D765)</f>
        <v>885796.22</v>
      </c>
      <c r="E766" s="824" t="s">
        <v>36</v>
      </c>
      <c r="F766" s="765">
        <f>SUM(F763:F765)</f>
        <v>347851</v>
      </c>
      <c r="G766" s="824" t="s">
        <v>36</v>
      </c>
      <c r="H766" s="765">
        <f>SUM(H763:H765)</f>
        <v>923581</v>
      </c>
      <c r="I766" s="824" t="s">
        <v>36</v>
      </c>
      <c r="J766" s="765">
        <f>SUM(J763:J765)</f>
        <v>1271432</v>
      </c>
      <c r="K766" s="824" t="s">
        <v>36</v>
      </c>
      <c r="L766" s="765">
        <f>SUM(L763:L765)</f>
        <v>1547772</v>
      </c>
      <c r="N766" s="45"/>
    </row>
    <row r="767" spans="1:14">
      <c r="A767" s="90" t="s">
        <v>3090</v>
      </c>
      <c r="B767" s="38"/>
      <c r="C767" s="534"/>
      <c r="D767" s="41"/>
      <c r="E767" s="53"/>
      <c r="F767" s="41"/>
      <c r="G767" s="53"/>
      <c r="H767" s="41"/>
      <c r="I767" s="53"/>
      <c r="J767" s="41"/>
      <c r="K767" s="53"/>
      <c r="L767" s="41"/>
      <c r="N767" s="45"/>
    </row>
    <row r="768" spans="1:14">
      <c r="A768" s="39" t="s">
        <v>3091</v>
      </c>
      <c r="B768" s="38" t="s">
        <v>103</v>
      </c>
      <c r="C768" s="534" t="s">
        <v>36</v>
      </c>
      <c r="D768" s="41">
        <v>66000</v>
      </c>
      <c r="E768" s="53" t="s">
        <v>36</v>
      </c>
      <c r="F768" s="41">
        <v>27000</v>
      </c>
      <c r="G768" s="53" t="s">
        <v>36</v>
      </c>
      <c r="H768" s="41">
        <v>69000</v>
      </c>
      <c r="I768" s="53" t="s">
        <v>36</v>
      </c>
      <c r="J768" s="41">
        <v>96000</v>
      </c>
      <c r="K768" s="53" t="s">
        <v>36</v>
      </c>
      <c r="L768" s="41">
        <v>120000</v>
      </c>
      <c r="N768" s="45"/>
    </row>
    <row r="769" spans="1:14">
      <c r="A769" s="39" t="s">
        <v>104</v>
      </c>
      <c r="B769" s="38" t="s">
        <v>105</v>
      </c>
      <c r="C769" s="534"/>
      <c r="D769" s="41">
        <v>60468.75</v>
      </c>
      <c r="E769" s="53"/>
      <c r="F769" s="41">
        <v>32343.75</v>
      </c>
      <c r="G769" s="53"/>
      <c r="H769" s="41">
        <v>35156.25</v>
      </c>
      <c r="I769" s="53"/>
      <c r="J769" s="41">
        <v>67500</v>
      </c>
      <c r="K769" s="53"/>
      <c r="L769" s="41">
        <v>67500</v>
      </c>
      <c r="N769" s="45"/>
    </row>
    <row r="770" spans="1:14">
      <c r="A770" s="39" t="s">
        <v>3092</v>
      </c>
      <c r="B770" s="38" t="s">
        <v>107</v>
      </c>
      <c r="C770" s="534"/>
      <c r="D770" s="41">
        <v>60468.75</v>
      </c>
      <c r="E770" s="53"/>
      <c r="F770" s="41">
        <v>32343.75</v>
      </c>
      <c r="G770" s="53"/>
      <c r="H770" s="41">
        <v>35156.25</v>
      </c>
      <c r="I770" s="53"/>
      <c r="J770" s="41">
        <v>67500</v>
      </c>
      <c r="K770" s="53"/>
      <c r="L770" s="41">
        <v>67500</v>
      </c>
      <c r="N770" s="45"/>
    </row>
    <row r="771" spans="1:14">
      <c r="A771" s="39" t="s">
        <v>3093</v>
      </c>
      <c r="B771" s="38" t="s">
        <v>109</v>
      </c>
      <c r="C771" s="534"/>
      <c r="D771" s="41">
        <v>14000</v>
      </c>
      <c r="E771" s="53"/>
      <c r="F771" s="41">
        <v>0</v>
      </c>
      <c r="G771" s="53"/>
      <c r="H771" s="41">
        <v>20000</v>
      </c>
      <c r="I771" s="53"/>
      <c r="J771" s="41">
        <v>20000</v>
      </c>
      <c r="K771" s="53"/>
      <c r="L771" s="41">
        <v>30000</v>
      </c>
      <c r="N771" s="45"/>
    </row>
    <row r="772" spans="1:14">
      <c r="A772" s="39" t="s">
        <v>3094</v>
      </c>
      <c r="B772" s="38" t="s">
        <v>111</v>
      </c>
      <c r="C772" s="534"/>
      <c r="D772" s="41">
        <v>6000</v>
      </c>
      <c r="E772" s="53"/>
      <c r="F772" s="41">
        <v>0</v>
      </c>
      <c r="G772" s="53"/>
      <c r="H772" s="41">
        <v>8000</v>
      </c>
      <c r="I772" s="53"/>
      <c r="J772" s="41">
        <v>8000</v>
      </c>
      <c r="K772" s="53"/>
      <c r="L772" s="41">
        <v>10000</v>
      </c>
      <c r="N772" s="45"/>
    </row>
    <row r="773" spans="1:14">
      <c r="A773" s="39" t="s">
        <v>3095</v>
      </c>
      <c r="B773" s="38" t="s">
        <v>635</v>
      </c>
      <c r="C773" s="534"/>
      <c r="D773" s="41">
        <v>10000</v>
      </c>
      <c r="E773" s="53"/>
      <c r="F773" s="41">
        <v>0</v>
      </c>
      <c r="G773" s="53"/>
      <c r="H773" s="41">
        <v>20000</v>
      </c>
      <c r="I773" s="53"/>
      <c r="J773" s="41">
        <v>20000</v>
      </c>
      <c r="K773" s="53"/>
      <c r="L773" s="41">
        <v>25000</v>
      </c>
      <c r="N773" s="41"/>
    </row>
    <row r="774" spans="1:14">
      <c r="A774" s="39" t="s">
        <v>3099</v>
      </c>
      <c r="B774" s="38" t="s">
        <v>3100</v>
      </c>
      <c r="C774" s="534"/>
      <c r="D774" s="41">
        <v>63519</v>
      </c>
      <c r="E774" s="53"/>
      <c r="F774" s="41">
        <v>21060</v>
      </c>
      <c r="G774" s="53"/>
      <c r="H774" s="41">
        <v>61976</v>
      </c>
      <c r="I774" s="53"/>
      <c r="J774" s="41">
        <v>83036</v>
      </c>
      <c r="K774" s="53"/>
      <c r="L774" s="41">
        <v>103021</v>
      </c>
      <c r="N774" s="46"/>
    </row>
    <row r="775" spans="1:14">
      <c r="A775" s="39" t="s">
        <v>125</v>
      </c>
      <c r="B775" s="38" t="s">
        <v>124</v>
      </c>
      <c r="C775" s="534"/>
      <c r="D775" s="41">
        <v>21061</v>
      </c>
      <c r="E775" s="53"/>
      <c r="F775" s="41">
        <v>0</v>
      </c>
      <c r="G775" s="53"/>
      <c r="H775" s="41">
        <v>83036</v>
      </c>
      <c r="I775" s="53"/>
      <c r="J775" s="41">
        <v>83036</v>
      </c>
      <c r="K775" s="53"/>
      <c r="L775" s="41">
        <v>103021</v>
      </c>
      <c r="N775" s="46"/>
    </row>
    <row r="776" spans="1:14">
      <c r="A776" s="39" t="s">
        <v>3101</v>
      </c>
      <c r="B776" s="38" t="s">
        <v>127</v>
      </c>
      <c r="C776" s="534"/>
      <c r="D776" s="41">
        <v>73845.84</v>
      </c>
      <c r="E776" s="53"/>
      <c r="F776" s="41">
        <v>24387.119999999999</v>
      </c>
      <c r="G776" s="53"/>
      <c r="H776" s="41">
        <v>95184.72</v>
      </c>
      <c r="I776" s="53"/>
      <c r="J776" s="41">
        <v>119571.84</v>
      </c>
      <c r="K776" s="53"/>
      <c r="L776" s="41">
        <v>148350.24</v>
      </c>
      <c r="N776" s="46"/>
    </row>
    <row r="777" spans="1:14">
      <c r="A777" s="39" t="s">
        <v>128</v>
      </c>
      <c r="B777" s="38" t="s">
        <v>129</v>
      </c>
      <c r="C777" s="534"/>
      <c r="D777" s="41">
        <v>9875.44</v>
      </c>
      <c r="E777" s="53"/>
      <c r="F777" s="41">
        <v>1400</v>
      </c>
      <c r="G777" s="53"/>
      <c r="H777" s="41">
        <v>18528.64</v>
      </c>
      <c r="I777" s="53"/>
      <c r="J777" s="41">
        <v>19928.64</v>
      </c>
      <c r="K777" s="53"/>
      <c r="L777" s="41">
        <v>24725.040000000001</v>
      </c>
      <c r="N777" s="41"/>
    </row>
    <row r="778" spans="1:14">
      <c r="A778" s="39" t="s">
        <v>3106</v>
      </c>
      <c r="B778" s="38" t="s">
        <v>131</v>
      </c>
      <c r="C778" s="53"/>
      <c r="D778" s="41">
        <v>6237.5</v>
      </c>
      <c r="E778" s="53"/>
      <c r="F778" s="41">
        <v>2746.32</v>
      </c>
      <c r="G778" s="53"/>
      <c r="H778" s="41">
        <v>7453.68</v>
      </c>
      <c r="I778" s="53"/>
      <c r="J778" s="41">
        <v>10200</v>
      </c>
      <c r="K778" s="53"/>
      <c r="L778" s="41">
        <v>14596.41</v>
      </c>
      <c r="N778" s="46"/>
    </row>
    <row r="779" spans="1:14">
      <c r="A779" s="47" t="s">
        <v>3324</v>
      </c>
      <c r="B779" s="48" t="s">
        <v>133</v>
      </c>
      <c r="C779" s="802"/>
      <c r="D779" s="50">
        <v>2948.32</v>
      </c>
      <c r="E779" s="802"/>
      <c r="F779" s="50">
        <v>1351.82</v>
      </c>
      <c r="G779" s="802"/>
      <c r="H779" s="50">
        <v>8612.5</v>
      </c>
      <c r="I779" s="802"/>
      <c r="J779" s="50">
        <v>9964.32</v>
      </c>
      <c r="K779" s="802"/>
      <c r="L779" s="50">
        <v>12362.52</v>
      </c>
      <c r="N779" s="46"/>
    </row>
    <row r="780" spans="1:14">
      <c r="A780" s="201" t="s">
        <v>653</v>
      </c>
      <c r="B780" s="201"/>
      <c r="C780" s="201" t="s">
        <v>337</v>
      </c>
      <c r="D780" s="201"/>
      <c r="E780" s="201"/>
      <c r="F780" s="201"/>
      <c r="G780" s="201"/>
      <c r="H780" s="201" t="s">
        <v>3245</v>
      </c>
      <c r="I780" s="201"/>
      <c r="J780" s="201"/>
      <c r="K780" s="201"/>
      <c r="L780" s="201"/>
      <c r="N780" s="46"/>
    </row>
    <row r="781" spans="1:14" ht="16.5">
      <c r="A781" s="741"/>
      <c r="B781" s="741"/>
      <c r="C781" s="741"/>
      <c r="D781" s="741"/>
      <c r="E781" s="741"/>
      <c r="F781" s="741"/>
      <c r="G781" s="741"/>
      <c r="H781" s="741"/>
      <c r="I781" s="741"/>
      <c r="J781" s="741"/>
      <c r="K781" s="741"/>
      <c r="L781" s="741"/>
    </row>
    <row r="782" spans="1:14" ht="16.5">
      <c r="A782" s="741"/>
      <c r="B782" s="741"/>
      <c r="C782" s="741"/>
      <c r="D782" s="741"/>
      <c r="E782" s="741"/>
      <c r="F782" s="741"/>
      <c r="G782" s="741"/>
      <c r="H782" s="741" t="s">
        <v>3219</v>
      </c>
      <c r="I782" s="741"/>
      <c r="J782" s="741"/>
      <c r="K782" s="741"/>
      <c r="L782" s="741"/>
    </row>
    <row r="783" spans="1:14">
      <c r="A783" s="201" t="s">
        <v>288</v>
      </c>
      <c r="B783" s="201"/>
      <c r="C783" s="201"/>
      <c r="D783" s="201" t="s">
        <v>54</v>
      </c>
      <c r="E783" s="201"/>
      <c r="F783" s="201"/>
      <c r="G783" s="201"/>
      <c r="H783" s="201" t="s">
        <v>3232</v>
      </c>
      <c r="I783" s="201"/>
      <c r="J783" s="201"/>
      <c r="K783" s="201"/>
      <c r="L783" s="201"/>
    </row>
    <row r="784" spans="1:14">
      <c r="A784" s="334" t="s">
        <v>1098</v>
      </c>
      <c r="B784" s="334"/>
      <c r="C784" s="334"/>
      <c r="D784" s="334" t="s">
        <v>343</v>
      </c>
      <c r="E784" s="334"/>
      <c r="F784" s="334"/>
      <c r="G784" s="334"/>
      <c r="H784" s="334" t="s">
        <v>3221</v>
      </c>
      <c r="I784" s="334"/>
      <c r="J784" s="334"/>
      <c r="K784" s="334"/>
      <c r="L784" s="334"/>
    </row>
    <row r="785" spans="1:14" ht="15" customHeight="1">
      <c r="A785" t="s">
        <v>3325</v>
      </c>
    </row>
    <row r="786" spans="1:14" ht="15" customHeight="1"/>
    <row r="787" spans="1:14" ht="16.5">
      <c r="A787" s="1" t="s">
        <v>3207</v>
      </c>
      <c r="B787" s="741"/>
      <c r="C787" s="741"/>
      <c r="D787" s="741"/>
      <c r="E787" s="741"/>
      <c r="F787" s="741"/>
      <c r="G787" s="741"/>
      <c r="H787" s="741"/>
      <c r="I787" s="741"/>
      <c r="J787" s="741"/>
      <c r="K787" s="741"/>
      <c r="L787" s="742" t="s">
        <v>3208</v>
      </c>
    </row>
    <row r="788" spans="1:14" ht="16.5">
      <c r="A788" s="1" t="s">
        <v>3298</v>
      </c>
      <c r="B788" s="741"/>
      <c r="C788" s="741"/>
      <c r="D788" s="741"/>
      <c r="E788" s="741"/>
      <c r="F788" s="741"/>
      <c r="G788" s="741"/>
      <c r="H788" s="741"/>
      <c r="I788" s="741"/>
      <c r="J788" s="741"/>
      <c r="K788" s="741"/>
      <c r="L788" s="741"/>
    </row>
    <row r="789" spans="1:14" ht="11.25" customHeight="1">
      <c r="A789" s="741"/>
      <c r="B789" s="741"/>
      <c r="C789" s="741"/>
      <c r="D789" s="741"/>
      <c r="E789" s="741"/>
      <c r="F789" s="741"/>
      <c r="G789" s="741"/>
      <c r="H789" s="741"/>
      <c r="I789" s="741"/>
      <c r="J789" s="741"/>
      <c r="K789" s="741"/>
      <c r="L789" s="741"/>
    </row>
    <row r="790" spans="1:14" ht="15.75">
      <c r="A790" s="743" t="s">
        <v>3210</v>
      </c>
      <c r="B790" s="744"/>
      <c r="C790" s="744"/>
      <c r="D790" s="744"/>
      <c r="E790" s="744"/>
      <c r="F790" s="744"/>
      <c r="G790" s="744"/>
      <c r="H790" s="744"/>
      <c r="I790" s="744"/>
      <c r="J790" s="744"/>
      <c r="K790" s="744"/>
      <c r="L790" s="745"/>
    </row>
    <row r="791" spans="1:14" ht="15.75">
      <c r="A791" s="746" t="s">
        <v>3211</v>
      </c>
      <c r="B791" s="747"/>
      <c r="C791" s="747"/>
      <c r="D791" s="747"/>
      <c r="E791" s="747"/>
      <c r="F791" s="747"/>
      <c r="G791" s="747"/>
      <c r="H791" s="747"/>
      <c r="I791" s="747"/>
      <c r="J791" s="747"/>
      <c r="K791" s="747"/>
      <c r="L791" s="748"/>
    </row>
    <row r="792" spans="1:14" ht="10.5" customHeight="1">
      <c r="A792" s="303"/>
      <c r="B792" s="301"/>
      <c r="C792" s="301"/>
      <c r="D792" s="301"/>
      <c r="E792" s="301"/>
      <c r="F792" s="301"/>
      <c r="G792" s="301"/>
      <c r="H792" s="301"/>
      <c r="I792" s="301"/>
      <c r="J792" s="301"/>
      <c r="K792" s="301"/>
      <c r="L792" s="302"/>
    </row>
    <row r="793" spans="1:14" ht="16.5">
      <c r="A793" s="767" t="s">
        <v>3326</v>
      </c>
      <c r="B793" s="301"/>
      <c r="C793" s="301"/>
      <c r="D793" s="301"/>
      <c r="E793" s="301"/>
      <c r="F793" s="301"/>
      <c r="G793" s="301"/>
      <c r="H793" s="301"/>
      <c r="I793" s="301"/>
      <c r="J793" s="301"/>
      <c r="K793" s="301"/>
      <c r="L793" s="302"/>
    </row>
    <row r="794" spans="1:14" ht="4.5" customHeight="1">
      <c r="A794" s="751"/>
      <c r="B794" s="752"/>
      <c r="C794" s="752"/>
      <c r="D794" s="752"/>
      <c r="E794" s="752"/>
      <c r="F794" s="752"/>
      <c r="G794" s="752"/>
      <c r="H794" s="752"/>
      <c r="I794" s="752"/>
      <c r="J794" s="752"/>
      <c r="K794" s="752"/>
      <c r="L794" s="753"/>
    </row>
    <row r="795" spans="1:14" ht="15.75">
      <c r="A795" s="270"/>
      <c r="B795" s="284" t="s">
        <v>3213</v>
      </c>
      <c r="C795" s="267" t="s">
        <v>8</v>
      </c>
      <c r="D795" s="268"/>
      <c r="E795" s="271" t="s">
        <v>3214</v>
      </c>
      <c r="F795" s="271"/>
      <c r="G795" s="271"/>
      <c r="H795" s="271"/>
      <c r="I795" s="271"/>
      <c r="J795" s="272"/>
      <c r="K795" s="267" t="s">
        <v>16</v>
      </c>
      <c r="L795" s="268"/>
    </row>
    <row r="796" spans="1:14" ht="15.75">
      <c r="A796" s="277" t="s">
        <v>3215</v>
      </c>
      <c r="B796" s="277" t="s">
        <v>11</v>
      </c>
      <c r="C796" s="278" t="s">
        <v>312</v>
      </c>
      <c r="D796" s="279"/>
      <c r="E796" s="754" t="s">
        <v>14</v>
      </c>
      <c r="F796" s="755"/>
      <c r="G796" s="754" t="s">
        <v>15</v>
      </c>
      <c r="H796" s="755"/>
      <c r="I796" s="267" t="s">
        <v>19</v>
      </c>
      <c r="J796" s="268"/>
      <c r="K796" s="278" t="s">
        <v>20</v>
      </c>
      <c r="L796" s="279"/>
    </row>
    <row r="797" spans="1:14" ht="15.75">
      <c r="A797" s="393"/>
      <c r="B797" s="393"/>
      <c r="C797" s="392"/>
      <c r="D797" s="757"/>
      <c r="E797" s="758" t="s">
        <v>13</v>
      </c>
      <c r="F797" s="759"/>
      <c r="G797" s="278" t="s">
        <v>3216</v>
      </c>
      <c r="H797" s="279"/>
      <c r="I797" s="392"/>
      <c r="J797" s="757"/>
      <c r="K797" s="392"/>
      <c r="L797" s="757"/>
    </row>
    <row r="798" spans="1:14">
      <c r="A798" s="760">
        <v>1</v>
      </c>
      <c r="B798" s="760">
        <v>2</v>
      </c>
      <c r="C798" s="761">
        <v>3</v>
      </c>
      <c r="D798" s="762"/>
      <c r="E798" s="761">
        <v>4</v>
      </c>
      <c r="F798" s="762"/>
      <c r="G798" s="761">
        <v>5</v>
      </c>
      <c r="H798" s="762"/>
      <c r="I798" s="761">
        <v>6</v>
      </c>
      <c r="J798" s="762"/>
      <c r="K798" s="761">
        <v>7</v>
      </c>
      <c r="L798" s="762"/>
      <c r="N798" s="45"/>
    </row>
    <row r="799" spans="1:14">
      <c r="A799" s="39" t="s">
        <v>3327</v>
      </c>
      <c r="B799" s="38" t="s">
        <v>137</v>
      </c>
      <c r="C799" s="245"/>
      <c r="D799" s="41">
        <v>0</v>
      </c>
      <c r="E799" s="245"/>
      <c r="F799" s="41">
        <v>0</v>
      </c>
      <c r="G799" s="245"/>
      <c r="H799" s="41">
        <v>0</v>
      </c>
      <c r="I799" s="245"/>
      <c r="J799" s="41">
        <v>0</v>
      </c>
      <c r="K799" s="245"/>
      <c r="L799" s="41">
        <v>0</v>
      </c>
      <c r="N799" s="45"/>
    </row>
    <row r="800" spans="1:14">
      <c r="A800" s="39" t="s">
        <v>3111</v>
      </c>
      <c r="B800" s="38" t="s">
        <v>137</v>
      </c>
      <c r="C800" s="245"/>
      <c r="D800" s="41">
        <v>30000</v>
      </c>
      <c r="E800" s="245"/>
      <c r="F800" s="41">
        <v>0</v>
      </c>
      <c r="G800" s="245"/>
      <c r="H800" s="41">
        <v>60000</v>
      </c>
      <c r="I800" s="245"/>
      <c r="J800" s="41">
        <v>60000</v>
      </c>
      <c r="K800" s="245"/>
      <c r="L800" s="41">
        <v>75000</v>
      </c>
      <c r="N800" s="45"/>
    </row>
    <row r="801" spans="1:14">
      <c r="A801" s="771" t="s">
        <v>3112</v>
      </c>
      <c r="B801" s="790"/>
      <c r="C801" s="830" t="s">
        <v>36</v>
      </c>
      <c r="D801" s="765">
        <f>D768+D769+D770+D771+D772+D773+D774+D775+D776+D777+D778+D779+D799+D800</f>
        <v>424424.6</v>
      </c>
      <c r="E801" s="830" t="s">
        <v>36</v>
      </c>
      <c r="F801" s="765">
        <f>F768+F769+F770+F771+F772+F773+F774+F775+F776+F777+F778+F779+F799</f>
        <v>142632.76</v>
      </c>
      <c r="G801" s="830" t="s">
        <v>36</v>
      </c>
      <c r="H801" s="765">
        <f>H768+H769+H770+H771+H772+H773+H774+H775+H776+H777+H778+H779+H800</f>
        <v>522104.04</v>
      </c>
      <c r="I801" s="830" t="s">
        <v>36</v>
      </c>
      <c r="J801" s="765">
        <f>J768+J769+J770+J771+J772+J773+J774+J775+J776+J777+J778+J779+J800</f>
        <v>664736.79999999993</v>
      </c>
      <c r="K801" s="830" t="s">
        <v>36</v>
      </c>
      <c r="L801" s="765">
        <f>L768+L769+L770+L771+L772+L773+L774+L775+L776+L777+L778+L779+L800</f>
        <v>801076.21000000008</v>
      </c>
      <c r="N801" s="45"/>
    </row>
    <row r="802" spans="1:14">
      <c r="A802" s="831" t="s">
        <v>3113</v>
      </c>
      <c r="B802" s="838"/>
      <c r="C802" s="839" t="s">
        <v>36</v>
      </c>
      <c r="D802" s="834">
        <f>SUM(D766+D801)</f>
        <v>1310220.8199999998</v>
      </c>
      <c r="E802" s="839" t="s">
        <v>36</v>
      </c>
      <c r="F802" s="834">
        <f>SUM(F766+F801)</f>
        <v>490483.76</v>
      </c>
      <c r="G802" s="839" t="s">
        <v>36</v>
      </c>
      <c r="H802" s="834">
        <f>H801+H766</f>
        <v>1445685.04</v>
      </c>
      <c r="I802" s="839" t="s">
        <v>36</v>
      </c>
      <c r="J802" s="834">
        <f>SUM(J766+J801)</f>
        <v>1936168.7999999998</v>
      </c>
      <c r="K802" s="839" t="s">
        <v>36</v>
      </c>
      <c r="L802" s="834">
        <f>SUM(L766+L801)</f>
        <v>2348848.21</v>
      </c>
      <c r="N802" s="45"/>
    </row>
    <row r="803" spans="1:14">
      <c r="A803" s="817" t="s">
        <v>3114</v>
      </c>
      <c r="B803" s="790"/>
      <c r="C803" s="830" t="s">
        <v>36</v>
      </c>
      <c r="D803" s="765">
        <f>D766+D801</f>
        <v>1310220.8199999998</v>
      </c>
      <c r="E803" s="830" t="s">
        <v>36</v>
      </c>
      <c r="F803" s="765">
        <f>SUM(F766+F801)</f>
        <v>490483.76</v>
      </c>
      <c r="G803" s="830" t="s">
        <v>36</v>
      </c>
      <c r="H803" s="765">
        <f>SUM(H766+H801)</f>
        <v>1445685.04</v>
      </c>
      <c r="I803" s="830" t="s">
        <v>36</v>
      </c>
      <c r="J803" s="765">
        <f>SUM(J766+J801)</f>
        <v>1936168.7999999998</v>
      </c>
      <c r="K803" s="830" t="s">
        <v>36</v>
      </c>
      <c r="L803" s="765">
        <f>SUM(L766+L801)</f>
        <v>2348848.21</v>
      </c>
      <c r="N803" s="45"/>
    </row>
    <row r="804" spans="1:14">
      <c r="A804" s="588" t="s">
        <v>3115</v>
      </c>
      <c r="B804" s="39"/>
      <c r="C804" s="245"/>
      <c r="D804" s="41"/>
      <c r="E804" s="245"/>
      <c r="F804" s="41"/>
      <c r="G804" s="245"/>
      <c r="H804" s="41"/>
      <c r="I804" s="245"/>
      <c r="J804" s="41"/>
      <c r="K804" s="245"/>
      <c r="L804" s="62"/>
      <c r="N804" s="45"/>
    </row>
    <row r="805" spans="1:14">
      <c r="A805" s="39" t="s">
        <v>3116</v>
      </c>
      <c r="B805" s="61" t="s">
        <v>146</v>
      </c>
      <c r="C805" s="245" t="s">
        <v>36</v>
      </c>
      <c r="D805" s="41">
        <v>144296</v>
      </c>
      <c r="E805" s="245" t="s">
        <v>36</v>
      </c>
      <c r="F805" s="41">
        <v>102475</v>
      </c>
      <c r="G805" s="53" t="s">
        <v>36</v>
      </c>
      <c r="H805" s="41">
        <v>72525</v>
      </c>
      <c r="I805" s="53" t="s">
        <v>36</v>
      </c>
      <c r="J805" s="41">
        <v>175000</v>
      </c>
      <c r="K805" s="245" t="s">
        <v>36</v>
      </c>
      <c r="L805" s="41">
        <v>158480</v>
      </c>
      <c r="N805" s="45"/>
    </row>
    <row r="806" spans="1:14">
      <c r="A806" s="39" t="s">
        <v>3119</v>
      </c>
      <c r="B806" s="61" t="s">
        <v>152</v>
      </c>
      <c r="C806" s="245"/>
      <c r="D806" s="41">
        <v>29719.52</v>
      </c>
      <c r="E806" s="245"/>
      <c r="F806" s="41">
        <v>0</v>
      </c>
      <c r="G806" s="53"/>
      <c r="H806" s="41">
        <v>45000</v>
      </c>
      <c r="I806" s="53"/>
      <c r="J806" s="41">
        <v>45000</v>
      </c>
      <c r="K806" s="53"/>
      <c r="L806" s="41">
        <v>45000</v>
      </c>
      <c r="N806" s="45"/>
    </row>
    <row r="807" spans="1:14">
      <c r="A807" s="39" t="s">
        <v>3328</v>
      </c>
      <c r="B807" s="61" t="s">
        <v>158</v>
      </c>
      <c r="C807" s="245"/>
      <c r="D807" s="41">
        <v>0</v>
      </c>
      <c r="E807" s="53"/>
      <c r="F807" s="41">
        <v>0</v>
      </c>
      <c r="G807" s="53"/>
      <c r="H807" s="41">
        <v>10000</v>
      </c>
      <c r="I807" s="53"/>
      <c r="J807" s="41">
        <v>10000</v>
      </c>
      <c r="K807" s="53"/>
      <c r="L807" s="41">
        <v>0</v>
      </c>
      <c r="N807" s="45"/>
    </row>
    <row r="808" spans="1:14">
      <c r="A808" s="39" t="s">
        <v>3126</v>
      </c>
      <c r="B808" s="38" t="s">
        <v>164</v>
      </c>
      <c r="C808" s="534"/>
      <c r="D808" s="41">
        <v>0</v>
      </c>
      <c r="E808" s="53"/>
      <c r="F808" s="41">
        <v>0</v>
      </c>
      <c r="G808" s="53"/>
      <c r="H808" s="41">
        <v>500</v>
      </c>
      <c r="I808" s="53"/>
      <c r="J808" s="41">
        <v>500</v>
      </c>
      <c r="K808" s="53"/>
      <c r="L808" s="41">
        <v>500</v>
      </c>
      <c r="N808" s="45"/>
    </row>
    <row r="809" spans="1:14">
      <c r="A809" s="39" t="s">
        <v>3127</v>
      </c>
      <c r="B809" s="38" t="s">
        <v>166</v>
      </c>
      <c r="C809" s="534"/>
      <c r="D809" s="41">
        <v>0</v>
      </c>
      <c r="E809" s="53"/>
      <c r="F809" s="41">
        <v>0</v>
      </c>
      <c r="G809" s="53"/>
      <c r="H809" s="41">
        <v>6000</v>
      </c>
      <c r="I809" s="53"/>
      <c r="J809" s="41">
        <v>6000</v>
      </c>
      <c r="K809" s="53"/>
      <c r="L809" s="41">
        <v>6000</v>
      </c>
      <c r="N809" s="45"/>
    </row>
    <row r="810" spans="1:14">
      <c r="A810" s="556" t="s">
        <v>3318</v>
      </c>
      <c r="B810" s="703"/>
      <c r="C810" s="534"/>
      <c r="D810" s="41"/>
      <c r="E810" s="53"/>
      <c r="F810" s="41"/>
      <c r="G810" s="53"/>
      <c r="H810" s="41"/>
      <c r="I810" s="53"/>
      <c r="J810" s="41"/>
      <c r="K810" s="53"/>
      <c r="L810" s="41"/>
    </row>
    <row r="811" spans="1:14">
      <c r="A811" s="556" t="s">
        <v>3329</v>
      </c>
      <c r="B811" s="703" t="s">
        <v>524</v>
      </c>
      <c r="C811" s="534"/>
      <c r="D811" s="41">
        <v>0</v>
      </c>
      <c r="E811" s="53"/>
      <c r="F811" s="41">
        <v>0</v>
      </c>
      <c r="G811" s="53"/>
      <c r="H811" s="41">
        <v>10000</v>
      </c>
      <c r="I811" s="53"/>
      <c r="J811" s="41">
        <v>10000</v>
      </c>
      <c r="K811" s="53"/>
      <c r="L811" s="41">
        <v>0</v>
      </c>
    </row>
    <row r="812" spans="1:14">
      <c r="A812" s="821" t="s">
        <v>3204</v>
      </c>
      <c r="B812" s="822"/>
      <c r="C812" s="823" t="s">
        <v>36</v>
      </c>
      <c r="D812" s="776">
        <f>SUM(D805:D811)</f>
        <v>174015.52</v>
      </c>
      <c r="E812" s="823" t="s">
        <v>36</v>
      </c>
      <c r="F812" s="776">
        <f>SUM(F804:F811)</f>
        <v>102475</v>
      </c>
      <c r="G812" s="823" t="s">
        <v>36</v>
      </c>
      <c r="H812" s="776">
        <f>SUM(H804:H811)</f>
        <v>144025</v>
      </c>
      <c r="I812" s="823" t="s">
        <v>36</v>
      </c>
      <c r="J812" s="776">
        <f>SUM(J804:J811)</f>
        <v>246500</v>
      </c>
      <c r="K812" s="823" t="s">
        <v>36</v>
      </c>
      <c r="L812" s="776">
        <f>SUM(L804:L811)</f>
        <v>209980</v>
      </c>
      <c r="N812" s="46"/>
    </row>
    <row r="813" spans="1:14">
      <c r="A813" s="771" t="s">
        <v>3205</v>
      </c>
      <c r="B813" s="790"/>
      <c r="C813" s="824" t="s">
        <v>36</v>
      </c>
      <c r="D813" s="765">
        <f>SUM(D803+D812)</f>
        <v>1484236.3399999999</v>
      </c>
      <c r="E813" s="824" t="s">
        <v>36</v>
      </c>
      <c r="F813" s="765">
        <f>SUM(F803+F812)</f>
        <v>592958.76</v>
      </c>
      <c r="G813" s="824" t="s">
        <v>36</v>
      </c>
      <c r="H813" s="765">
        <f>SUM(H803+H812)</f>
        <v>1589710.04</v>
      </c>
      <c r="I813" s="824" t="s">
        <v>36</v>
      </c>
      <c r="J813" s="765">
        <f>SUM(J803+J812)</f>
        <v>2182668.7999999998</v>
      </c>
      <c r="K813" s="824" t="s">
        <v>36</v>
      </c>
      <c r="L813" s="765">
        <f>SUM(L803+L812)</f>
        <v>2558828.21</v>
      </c>
      <c r="N813" s="46"/>
    </row>
    <row r="814" spans="1:14">
      <c r="A814" s="556" t="s">
        <v>3170</v>
      </c>
      <c r="B814" s="703"/>
      <c r="C814" s="53"/>
      <c r="D814" s="41"/>
      <c r="E814" s="53"/>
      <c r="F814" s="41"/>
      <c r="G814" s="53"/>
      <c r="H814" s="41"/>
      <c r="I814" s="53"/>
      <c r="J814" s="41"/>
      <c r="K814" s="53"/>
      <c r="L814" s="41"/>
    </row>
    <row r="815" spans="1:14">
      <c r="A815" s="556" t="s">
        <v>3172</v>
      </c>
      <c r="B815" s="38" t="s">
        <v>227</v>
      </c>
      <c r="C815" s="53" t="s">
        <v>36</v>
      </c>
      <c r="D815" s="41">
        <v>0</v>
      </c>
      <c r="E815" s="53" t="s">
        <v>36</v>
      </c>
      <c r="F815" s="41">
        <v>0</v>
      </c>
      <c r="G815" s="53" t="s">
        <v>36</v>
      </c>
      <c r="H815" s="41">
        <v>0</v>
      </c>
      <c r="I815" s="53" t="s">
        <v>36</v>
      </c>
      <c r="J815" s="41">
        <v>0</v>
      </c>
      <c r="K815" s="53" t="s">
        <v>36</v>
      </c>
      <c r="L815" s="41">
        <v>50000</v>
      </c>
    </row>
    <row r="816" spans="1:14">
      <c r="A816" s="39" t="s">
        <v>3330</v>
      </c>
      <c r="B816" s="38" t="s">
        <v>229</v>
      </c>
      <c r="C816" s="53"/>
      <c r="D816" s="41">
        <v>0</v>
      </c>
      <c r="E816" s="53"/>
      <c r="F816" s="41"/>
      <c r="G816" s="53"/>
      <c r="H816" s="41">
        <v>0</v>
      </c>
      <c r="I816" s="53"/>
      <c r="J816" s="41">
        <v>0</v>
      </c>
      <c r="K816" s="53"/>
      <c r="L816" s="41">
        <v>100000</v>
      </c>
    </row>
    <row r="817" spans="1:14">
      <c r="A817" s="556" t="s">
        <v>3331</v>
      </c>
      <c r="B817" s="703" t="s">
        <v>240</v>
      </c>
      <c r="C817" s="53"/>
      <c r="D817" s="41">
        <v>0</v>
      </c>
      <c r="E817" s="53"/>
      <c r="F817" s="41"/>
      <c r="G817" s="53"/>
      <c r="H817" s="41">
        <v>150000</v>
      </c>
      <c r="I817" s="53"/>
      <c r="J817" s="41">
        <v>150000</v>
      </c>
      <c r="K817" s="53"/>
      <c r="L817" s="41">
        <v>0</v>
      </c>
    </row>
    <row r="818" spans="1:14">
      <c r="A818" s="821" t="s">
        <v>3179</v>
      </c>
      <c r="B818" s="822"/>
      <c r="C818" s="823" t="s">
        <v>36</v>
      </c>
      <c r="D818" s="776">
        <f>SUM(D814:D817)</f>
        <v>0</v>
      </c>
      <c r="E818" s="823" t="s">
        <v>36</v>
      </c>
      <c r="F818" s="776">
        <f>SUM(F814:F817)</f>
        <v>0</v>
      </c>
      <c r="G818" s="823" t="s">
        <v>36</v>
      </c>
      <c r="H818" s="776">
        <f>SUM(H814:H817)</f>
        <v>150000</v>
      </c>
      <c r="I818" s="823" t="s">
        <v>36</v>
      </c>
      <c r="J818" s="776">
        <f>SUM(J814:J817)</f>
        <v>150000</v>
      </c>
      <c r="K818" s="823" t="s">
        <v>36</v>
      </c>
      <c r="L818" s="776">
        <f>SUM(L814:L817)</f>
        <v>150000</v>
      </c>
      <c r="N818" s="46"/>
    </row>
    <row r="819" spans="1:14" ht="15.75" thickBot="1">
      <c r="A819" s="793" t="s">
        <v>3269</v>
      </c>
      <c r="B819" s="794"/>
      <c r="C819" s="825" t="s">
        <v>36</v>
      </c>
      <c r="D819" s="796">
        <f>SUM(D803+D812+D818)</f>
        <v>1484236.3399999999</v>
      </c>
      <c r="E819" s="825" t="s">
        <v>36</v>
      </c>
      <c r="F819" s="796">
        <f>SUM(F803+F812+F818)</f>
        <v>592958.76</v>
      </c>
      <c r="G819" s="825" t="s">
        <v>36</v>
      </c>
      <c r="H819" s="796">
        <f>SUM(H803+H812+H818)</f>
        <v>1739710.04</v>
      </c>
      <c r="I819" s="825" t="s">
        <v>36</v>
      </c>
      <c r="J819" s="796">
        <f>SUM(J803+J812+J818)</f>
        <v>2332668.7999999998</v>
      </c>
      <c r="K819" s="825" t="s">
        <v>36</v>
      </c>
      <c r="L819" s="796">
        <f>SUM(L803+L812+L818)</f>
        <v>2708828.21</v>
      </c>
    </row>
    <row r="820" spans="1:14" ht="15.75" thickTop="1">
      <c r="A820" s="201" t="s">
        <v>653</v>
      </c>
      <c r="B820" s="201"/>
      <c r="C820" s="201" t="s">
        <v>337</v>
      </c>
      <c r="D820" s="201"/>
      <c r="E820" s="201"/>
      <c r="F820" s="201"/>
      <c r="G820" s="201"/>
      <c r="H820" s="201" t="s">
        <v>3245</v>
      </c>
      <c r="I820" s="201"/>
      <c r="J820" s="201"/>
      <c r="K820" s="201"/>
      <c r="L820" s="201"/>
    </row>
    <row r="821" spans="1:14" ht="14.25" customHeight="1">
      <c r="A821" s="741"/>
      <c r="B821" s="741"/>
      <c r="C821" s="741"/>
      <c r="D821" s="741"/>
      <c r="E821" s="741"/>
      <c r="F821" s="741"/>
      <c r="G821" s="741"/>
      <c r="H821" s="741"/>
      <c r="I821" s="741"/>
      <c r="J821" s="741"/>
      <c r="K821" s="741"/>
      <c r="L821" s="741"/>
    </row>
    <row r="822" spans="1:14" ht="13.5" customHeight="1">
      <c r="A822" s="741"/>
      <c r="B822" s="741"/>
      <c r="C822" s="741"/>
      <c r="D822" s="741"/>
      <c r="E822" s="741"/>
      <c r="F822" s="741"/>
      <c r="G822" s="741"/>
      <c r="H822" s="741" t="s">
        <v>3219</v>
      </c>
      <c r="I822" s="741"/>
      <c r="J822" s="741"/>
      <c r="K822" s="741"/>
      <c r="L822" s="741"/>
    </row>
    <row r="823" spans="1:14">
      <c r="A823" s="201" t="s">
        <v>288</v>
      </c>
      <c r="B823" s="201"/>
      <c r="C823" s="201"/>
      <c r="D823" s="201" t="s">
        <v>54</v>
      </c>
      <c r="E823" s="201"/>
      <c r="F823" s="201"/>
      <c r="G823" s="201"/>
      <c r="H823" s="201" t="s">
        <v>3232</v>
      </c>
      <c r="I823" s="201"/>
      <c r="J823" s="201"/>
      <c r="K823" s="201"/>
      <c r="L823" s="201"/>
    </row>
    <row r="824" spans="1:14">
      <c r="A824" s="334" t="s">
        <v>1098</v>
      </c>
      <c r="B824" s="334"/>
      <c r="C824" s="334"/>
      <c r="D824" s="334" t="s">
        <v>343</v>
      </c>
      <c r="E824" s="334"/>
      <c r="F824" s="334"/>
      <c r="G824" s="334"/>
      <c r="H824" s="334" t="s">
        <v>3221</v>
      </c>
      <c r="I824" s="334"/>
      <c r="J824" s="334"/>
      <c r="K824" s="334"/>
      <c r="L824" s="334"/>
    </row>
    <row r="825" spans="1:14">
      <c r="A825" t="s">
        <v>3325</v>
      </c>
      <c r="B825" s="334"/>
      <c r="C825" s="334"/>
      <c r="D825" s="334"/>
      <c r="E825" s="334"/>
      <c r="F825" s="334"/>
      <c r="G825" s="334"/>
      <c r="H825" s="334"/>
      <c r="I825" s="334"/>
      <c r="J825" s="334"/>
      <c r="K825" s="334"/>
      <c r="L825" s="334"/>
    </row>
    <row r="826" spans="1:14" ht="16.5">
      <c r="A826" s="1" t="s">
        <v>3207</v>
      </c>
      <c r="B826" s="741"/>
      <c r="C826" s="741"/>
      <c r="D826" s="741"/>
      <c r="E826" s="741"/>
      <c r="F826" s="741"/>
      <c r="G826" s="741"/>
      <c r="H826" s="741"/>
      <c r="I826" s="741"/>
      <c r="J826" s="741"/>
      <c r="K826" s="741"/>
      <c r="L826" s="742" t="s">
        <v>3208</v>
      </c>
    </row>
    <row r="827" spans="1:14" ht="16.5">
      <c r="A827" s="1" t="s">
        <v>3283</v>
      </c>
      <c r="B827" s="741"/>
      <c r="C827" s="741"/>
      <c r="D827" s="741"/>
      <c r="E827" s="741"/>
      <c r="F827" s="741"/>
      <c r="G827" s="741"/>
      <c r="H827" s="741"/>
      <c r="I827" s="741"/>
      <c r="J827" s="741"/>
      <c r="K827" s="741"/>
      <c r="L827" s="741"/>
    </row>
    <row r="828" spans="1:14" ht="16.5">
      <c r="A828" s="741"/>
      <c r="B828" s="741"/>
      <c r="C828" s="741"/>
      <c r="D828" s="741"/>
      <c r="E828" s="741"/>
      <c r="F828" s="741"/>
      <c r="G828" s="741"/>
      <c r="H828" s="741"/>
      <c r="I828" s="741"/>
      <c r="J828" s="741"/>
      <c r="K828" s="741"/>
      <c r="L828" s="741"/>
    </row>
    <row r="829" spans="1:14" ht="15.75">
      <c r="A829" s="743" t="s">
        <v>3210</v>
      </c>
      <c r="B829" s="744"/>
      <c r="C829" s="744"/>
      <c r="D829" s="744"/>
      <c r="E829" s="744"/>
      <c r="F829" s="744"/>
      <c r="G829" s="744"/>
      <c r="H829" s="744"/>
      <c r="I829" s="744"/>
      <c r="J829" s="744"/>
      <c r="K829" s="744"/>
      <c r="L829" s="745"/>
    </row>
    <row r="830" spans="1:14" ht="15.75">
      <c r="A830" s="746" t="s">
        <v>3211</v>
      </c>
      <c r="B830" s="747"/>
      <c r="C830" s="747"/>
      <c r="D830" s="747"/>
      <c r="E830" s="747"/>
      <c r="F830" s="747"/>
      <c r="G830" s="747"/>
      <c r="H830" s="747"/>
      <c r="I830" s="747"/>
      <c r="J830" s="747"/>
      <c r="K830" s="747"/>
      <c r="L830" s="748"/>
    </row>
    <row r="831" spans="1:14" ht="16.5">
      <c r="A831" s="303"/>
      <c r="B831" s="301"/>
      <c r="C831" s="301"/>
      <c r="D831" s="301"/>
      <c r="E831" s="301"/>
      <c r="F831" s="301"/>
      <c r="G831" s="301"/>
      <c r="H831" s="301"/>
      <c r="I831" s="301"/>
      <c r="J831" s="301"/>
      <c r="K831" s="301"/>
      <c r="L831" s="302"/>
    </row>
    <row r="832" spans="1:14" ht="16.5">
      <c r="A832" s="767" t="s">
        <v>3332</v>
      </c>
      <c r="B832" s="301"/>
      <c r="C832" s="301"/>
      <c r="D832" s="301"/>
      <c r="E832" s="301"/>
      <c r="F832" s="301"/>
      <c r="G832" s="301"/>
      <c r="H832" s="301"/>
      <c r="I832" s="301"/>
      <c r="J832" s="301"/>
      <c r="K832" s="301"/>
      <c r="L832" s="302"/>
    </row>
    <row r="833" spans="1:14" ht="16.5">
      <c r="A833" s="751"/>
      <c r="B833" s="752"/>
      <c r="C833" s="752"/>
      <c r="D833" s="752"/>
      <c r="E833" s="752"/>
      <c r="F833" s="752"/>
      <c r="G833" s="752"/>
      <c r="H833" s="752"/>
      <c r="I833" s="752"/>
      <c r="J833" s="752"/>
      <c r="K833" s="752"/>
      <c r="L833" s="753"/>
    </row>
    <row r="834" spans="1:14" ht="15.75">
      <c r="A834" s="270"/>
      <c r="B834" s="357" t="s">
        <v>3213</v>
      </c>
      <c r="C834" s="267" t="s">
        <v>8</v>
      </c>
      <c r="D834" s="268"/>
      <c r="E834" s="271" t="s">
        <v>3214</v>
      </c>
      <c r="F834" s="271"/>
      <c r="G834" s="271"/>
      <c r="H834" s="271"/>
      <c r="I834" s="271"/>
      <c r="J834" s="272"/>
      <c r="K834" s="287" t="s">
        <v>16</v>
      </c>
      <c r="L834" s="268"/>
    </row>
    <row r="835" spans="1:14" ht="15.75">
      <c r="A835" s="277" t="s">
        <v>3215</v>
      </c>
      <c r="B835" s="337" t="s">
        <v>11</v>
      </c>
      <c r="C835" s="278" t="s">
        <v>312</v>
      </c>
      <c r="D835" s="279"/>
      <c r="E835" s="754" t="s">
        <v>14</v>
      </c>
      <c r="F835" s="755"/>
      <c r="G835" s="768" t="s">
        <v>15</v>
      </c>
      <c r="H835" s="755"/>
      <c r="I835" s="267" t="s">
        <v>19</v>
      </c>
      <c r="J835" s="268"/>
      <c r="K835" s="346" t="s">
        <v>20</v>
      </c>
      <c r="L835" s="279"/>
    </row>
    <row r="836" spans="1:14" ht="15.75">
      <c r="A836" s="393"/>
      <c r="B836" s="757"/>
      <c r="C836" s="756"/>
      <c r="D836" s="757"/>
      <c r="E836" s="758" t="s">
        <v>13</v>
      </c>
      <c r="F836" s="759"/>
      <c r="G836" s="346" t="s">
        <v>3216</v>
      </c>
      <c r="H836" s="279"/>
      <c r="I836" s="756"/>
      <c r="J836" s="757"/>
      <c r="K836" s="756"/>
      <c r="L836" s="757"/>
    </row>
    <row r="837" spans="1:14">
      <c r="A837" s="760">
        <v>1</v>
      </c>
      <c r="B837" s="783">
        <v>2</v>
      </c>
      <c r="C837" s="761">
        <v>3</v>
      </c>
      <c r="D837" s="762"/>
      <c r="E837" s="761">
        <v>4</v>
      </c>
      <c r="F837" s="762"/>
      <c r="G837" s="761">
        <v>5</v>
      </c>
      <c r="H837" s="762"/>
      <c r="I837" s="761">
        <v>6</v>
      </c>
      <c r="J837" s="762"/>
      <c r="K837" s="761">
        <v>7</v>
      </c>
      <c r="L837" s="762"/>
    </row>
    <row r="838" spans="1:14">
      <c r="A838" s="118" t="s">
        <v>3083</v>
      </c>
      <c r="B838" s="59"/>
      <c r="C838" s="534"/>
      <c r="D838" s="62"/>
      <c r="E838" s="53"/>
      <c r="F838" s="41"/>
      <c r="G838" s="53"/>
      <c r="H838" s="41"/>
      <c r="I838" s="53"/>
      <c r="J838" s="41"/>
      <c r="K838" s="53"/>
      <c r="L838" s="41"/>
    </row>
    <row r="839" spans="1:14">
      <c r="A839" s="365" t="s">
        <v>3084</v>
      </c>
      <c r="B839" s="38"/>
      <c r="C839" s="534"/>
      <c r="D839" s="41"/>
      <c r="E839" s="53"/>
      <c r="F839" s="41"/>
      <c r="G839" s="53"/>
      <c r="H839" s="41"/>
      <c r="I839" s="53"/>
      <c r="J839" s="41"/>
      <c r="K839" s="53"/>
      <c r="L839" s="41"/>
    </row>
    <row r="840" spans="1:14">
      <c r="A840" s="365" t="s">
        <v>3085</v>
      </c>
      <c r="B840" s="38"/>
      <c r="C840" s="534"/>
      <c r="D840" s="41"/>
      <c r="E840" s="53"/>
      <c r="F840" s="41"/>
      <c r="G840" s="53"/>
      <c r="H840" s="41"/>
      <c r="I840" s="53"/>
      <c r="J840" s="41"/>
      <c r="K840" s="53"/>
      <c r="L840" s="41"/>
    </row>
    <row r="841" spans="1:14">
      <c r="A841" s="39" t="s">
        <v>3086</v>
      </c>
      <c r="B841" s="38" t="s">
        <v>3087</v>
      </c>
      <c r="C841" s="534" t="s">
        <v>36</v>
      </c>
      <c r="D841" s="41">
        <v>1378068.9</v>
      </c>
      <c r="E841" s="53" t="s">
        <v>36</v>
      </c>
      <c r="F841" s="41">
        <v>737793.99</v>
      </c>
      <c r="G841" s="53" t="s">
        <v>36</v>
      </c>
      <c r="H841" s="41">
        <v>886418.01</v>
      </c>
      <c r="I841" s="53" t="s">
        <v>36</v>
      </c>
      <c r="J841" s="41">
        <v>1624212</v>
      </c>
      <c r="K841" s="53" t="s">
        <v>36</v>
      </c>
      <c r="L841" s="41">
        <v>2087988</v>
      </c>
      <c r="N841" s="41"/>
    </row>
    <row r="842" spans="1:14">
      <c r="A842" s="39" t="s">
        <v>3088</v>
      </c>
      <c r="B842" s="38" t="s">
        <v>100</v>
      </c>
      <c r="C842" s="534"/>
      <c r="D842" s="41">
        <v>529210</v>
      </c>
      <c r="E842" s="53"/>
      <c r="F842" s="41">
        <v>226210</v>
      </c>
      <c r="G842" s="53"/>
      <c r="H842" s="41">
        <v>265886</v>
      </c>
      <c r="I842" s="53"/>
      <c r="J842" s="41">
        <v>492096</v>
      </c>
      <c r="K842" s="53"/>
      <c r="L842" s="41">
        <v>492096</v>
      </c>
      <c r="N842" s="46"/>
    </row>
    <row r="843" spans="1:14">
      <c r="A843" s="386" t="s">
        <v>3089</v>
      </c>
      <c r="B843" s="822"/>
      <c r="C843" s="837" t="s">
        <v>36</v>
      </c>
      <c r="D843" s="776">
        <f>SUM(D840:D842)</f>
        <v>1907278.9</v>
      </c>
      <c r="E843" s="823" t="s">
        <v>36</v>
      </c>
      <c r="F843" s="776">
        <f>SUM(F840:F842)</f>
        <v>964003.99</v>
      </c>
      <c r="G843" s="823" t="s">
        <v>36</v>
      </c>
      <c r="H843" s="776">
        <f>SUM(H841:H842)</f>
        <v>1152304.01</v>
      </c>
      <c r="I843" s="823" t="s">
        <v>36</v>
      </c>
      <c r="J843" s="776">
        <f>SUM(J840:J842)</f>
        <v>2116308</v>
      </c>
      <c r="K843" s="823" t="s">
        <v>36</v>
      </c>
      <c r="L843" s="776">
        <f>SUM(L840:L842)</f>
        <v>2580084</v>
      </c>
    </row>
    <row r="844" spans="1:14">
      <c r="A844" s="90" t="s">
        <v>3090</v>
      </c>
      <c r="B844" s="38"/>
      <c r="C844" s="534"/>
      <c r="D844" s="41"/>
      <c r="E844" s="53"/>
      <c r="F844" s="41"/>
      <c r="G844" s="53"/>
      <c r="H844" s="41"/>
      <c r="I844" s="53"/>
      <c r="J844" s="41"/>
      <c r="K844" s="53"/>
      <c r="L844" s="41"/>
      <c r="N844" s="46"/>
    </row>
    <row r="845" spans="1:14">
      <c r="A845" s="39" t="s">
        <v>3091</v>
      </c>
      <c r="B845" s="38" t="s">
        <v>103</v>
      </c>
      <c r="C845" s="534" t="s">
        <v>36</v>
      </c>
      <c r="D845" s="41">
        <v>172000</v>
      </c>
      <c r="E845" s="53" t="s">
        <v>36</v>
      </c>
      <c r="F845" s="41">
        <v>96000</v>
      </c>
      <c r="G845" s="53" t="s">
        <v>36</v>
      </c>
      <c r="H845" s="41">
        <v>120000</v>
      </c>
      <c r="I845" s="53" t="s">
        <v>36</v>
      </c>
      <c r="J845" s="41">
        <v>216000</v>
      </c>
      <c r="K845" s="53" t="s">
        <v>36</v>
      </c>
      <c r="L845" s="41">
        <v>240000</v>
      </c>
      <c r="N845" s="46"/>
    </row>
    <row r="846" spans="1:14">
      <c r="A846" s="39" t="s">
        <v>104</v>
      </c>
      <c r="B846" s="38" t="s">
        <v>105</v>
      </c>
      <c r="C846" s="534"/>
      <c r="D846" s="41">
        <v>67500</v>
      </c>
      <c r="E846" s="53"/>
      <c r="F846" s="41">
        <v>28125</v>
      </c>
      <c r="G846" s="53"/>
      <c r="H846" s="41">
        <v>39375</v>
      </c>
      <c r="I846" s="53"/>
      <c r="J846" s="41">
        <v>67500</v>
      </c>
      <c r="K846" s="53"/>
      <c r="L846" s="41">
        <v>67500</v>
      </c>
      <c r="N846" s="46"/>
    </row>
    <row r="847" spans="1:14">
      <c r="A847" s="39" t="s">
        <v>3092</v>
      </c>
      <c r="B847" s="38" t="s">
        <v>107</v>
      </c>
      <c r="C847" s="534"/>
      <c r="D847" s="41">
        <v>67500</v>
      </c>
      <c r="E847" s="53"/>
      <c r="F847" s="41">
        <v>28125</v>
      </c>
      <c r="G847" s="53"/>
      <c r="H847" s="41">
        <v>39375</v>
      </c>
      <c r="I847" s="53"/>
      <c r="J847" s="41">
        <v>67500</v>
      </c>
      <c r="K847" s="53"/>
      <c r="L847" s="41">
        <v>67500</v>
      </c>
      <c r="N847" s="46"/>
    </row>
    <row r="848" spans="1:14">
      <c r="A848" s="39" t="s">
        <v>3093</v>
      </c>
      <c r="B848" s="38" t="s">
        <v>109</v>
      </c>
      <c r="C848" s="534"/>
      <c r="D848" s="41">
        <v>39000</v>
      </c>
      <c r="E848" s="53"/>
      <c r="F848" s="41">
        <v>40000</v>
      </c>
      <c r="G848" s="53"/>
      <c r="H848" s="41">
        <v>5000</v>
      </c>
      <c r="I848" s="53"/>
      <c r="J848" s="41">
        <v>45000</v>
      </c>
      <c r="K848" s="53"/>
      <c r="L848" s="41">
        <v>60000</v>
      </c>
      <c r="N848" s="46"/>
    </row>
    <row r="849" spans="1:14">
      <c r="A849" s="39" t="s">
        <v>3094</v>
      </c>
      <c r="B849" s="38" t="s">
        <v>111</v>
      </c>
      <c r="C849" s="534"/>
      <c r="D849" s="41">
        <v>14000</v>
      </c>
      <c r="E849" s="53"/>
      <c r="F849" s="41">
        <v>16000</v>
      </c>
      <c r="G849" s="53"/>
      <c r="H849" s="41">
        <v>2000</v>
      </c>
      <c r="I849" s="53"/>
      <c r="J849" s="41">
        <v>18000</v>
      </c>
      <c r="K849" s="53"/>
      <c r="L849" s="41">
        <v>20000</v>
      </c>
      <c r="N849" s="41"/>
    </row>
    <row r="850" spans="1:14">
      <c r="A850" s="39" t="s">
        <v>3095</v>
      </c>
      <c r="B850" s="38" t="s">
        <v>635</v>
      </c>
      <c r="C850" s="534"/>
      <c r="D850" s="41">
        <v>35000</v>
      </c>
      <c r="E850" s="53"/>
      <c r="F850" s="41">
        <v>0</v>
      </c>
      <c r="G850" s="53"/>
      <c r="H850" s="41">
        <v>45000</v>
      </c>
      <c r="I850" s="53"/>
      <c r="J850" s="41">
        <v>45000</v>
      </c>
      <c r="K850" s="53"/>
      <c r="L850" s="41">
        <v>50000</v>
      </c>
      <c r="N850" s="46"/>
    </row>
    <row r="851" spans="1:14">
      <c r="A851" s="39" t="s">
        <v>3333</v>
      </c>
      <c r="B851" s="38" t="s">
        <v>116</v>
      </c>
      <c r="C851" s="534"/>
      <c r="D851" s="41">
        <v>4000</v>
      </c>
      <c r="E851" s="53"/>
      <c r="F851" s="41">
        <v>0</v>
      </c>
      <c r="G851" s="53"/>
      <c r="H851" s="41">
        <v>24000</v>
      </c>
      <c r="I851" s="53"/>
      <c r="J851" s="41">
        <v>24000</v>
      </c>
      <c r="K851" s="53"/>
      <c r="L851" s="41">
        <v>0</v>
      </c>
      <c r="N851" s="46"/>
    </row>
    <row r="852" spans="1:14">
      <c r="A852" s="39" t="s">
        <v>3098</v>
      </c>
      <c r="B852" s="38" t="s">
        <v>120</v>
      </c>
      <c r="C852" s="534"/>
      <c r="D852" s="41">
        <v>0</v>
      </c>
      <c r="E852" s="53"/>
      <c r="F852" s="41">
        <v>0</v>
      </c>
      <c r="G852" s="53"/>
      <c r="H852" s="41">
        <v>20000</v>
      </c>
      <c r="I852" s="53"/>
      <c r="J852" s="41">
        <v>20000</v>
      </c>
      <c r="K852" s="53"/>
      <c r="L852" s="41">
        <v>20000</v>
      </c>
      <c r="N852" s="41"/>
    </row>
    <row r="853" spans="1:14">
      <c r="A853" s="39" t="s">
        <v>3099</v>
      </c>
      <c r="B853" s="38" t="s">
        <v>3100</v>
      </c>
      <c r="C853" s="534"/>
      <c r="D853" s="41">
        <v>112907</v>
      </c>
      <c r="E853" s="53"/>
      <c r="F853" s="41">
        <v>125002</v>
      </c>
      <c r="G853" s="53"/>
      <c r="H853" s="41">
        <v>10349</v>
      </c>
      <c r="I853" s="53"/>
      <c r="J853" s="41">
        <v>135351</v>
      </c>
      <c r="K853" s="53"/>
      <c r="L853" s="41">
        <v>173999</v>
      </c>
      <c r="N853" s="41"/>
    </row>
    <row r="854" spans="1:14">
      <c r="A854" s="39" t="s">
        <v>125</v>
      </c>
      <c r="B854" s="38" t="s">
        <v>124</v>
      </c>
      <c r="C854" s="534"/>
      <c r="D854" s="41">
        <v>112907</v>
      </c>
      <c r="E854" s="53"/>
      <c r="F854" s="41">
        <v>0</v>
      </c>
      <c r="G854" s="53"/>
      <c r="H854" s="41">
        <v>135351</v>
      </c>
      <c r="I854" s="53"/>
      <c r="J854" s="41">
        <v>135351</v>
      </c>
      <c r="K854" s="53"/>
      <c r="L854" s="41">
        <v>173999</v>
      </c>
      <c r="N854" s="46"/>
    </row>
    <row r="855" spans="1:14">
      <c r="A855" s="39" t="s">
        <v>3101</v>
      </c>
      <c r="B855" s="38" t="s">
        <v>127</v>
      </c>
      <c r="C855" s="534"/>
      <c r="D855" s="41">
        <v>164759.51999999999</v>
      </c>
      <c r="E855" s="53"/>
      <c r="F855" s="41">
        <v>88682.03</v>
      </c>
      <c r="G855" s="53"/>
      <c r="H855" s="41">
        <v>106223.41</v>
      </c>
      <c r="I855" s="53"/>
      <c r="J855" s="41">
        <v>194905.44</v>
      </c>
      <c r="K855" s="53"/>
      <c r="L855" s="41">
        <v>250558.56</v>
      </c>
      <c r="N855" s="46"/>
    </row>
    <row r="856" spans="1:14">
      <c r="A856" s="39" t="s">
        <v>128</v>
      </c>
      <c r="B856" s="38" t="s">
        <v>129</v>
      </c>
      <c r="C856" s="534"/>
      <c r="D856" s="41">
        <v>18960.48</v>
      </c>
      <c r="E856" s="53"/>
      <c r="F856" s="41">
        <v>4847.82</v>
      </c>
      <c r="G856" s="53"/>
      <c r="H856" s="41">
        <v>27636.42</v>
      </c>
      <c r="I856" s="53"/>
      <c r="J856" s="41">
        <v>32484.240000000002</v>
      </c>
      <c r="K856" s="53"/>
      <c r="L856" s="41">
        <v>41759.760000000002</v>
      </c>
      <c r="N856" s="46"/>
    </row>
    <row r="857" spans="1:14" ht="3.75" customHeight="1">
      <c r="A857" s="47"/>
      <c r="B857" s="48"/>
      <c r="C857" s="802"/>
      <c r="D857" s="50"/>
      <c r="E857" s="802"/>
      <c r="F857" s="50"/>
      <c r="G857" s="802"/>
      <c r="H857" s="50"/>
      <c r="I857" s="802"/>
      <c r="J857" s="50"/>
      <c r="K857" s="802"/>
      <c r="L857" s="50"/>
      <c r="N857" s="46"/>
    </row>
    <row r="858" spans="1:14">
      <c r="A858" s="201" t="s">
        <v>653</v>
      </c>
      <c r="B858" s="201"/>
      <c r="C858" s="201" t="s">
        <v>337</v>
      </c>
      <c r="D858" s="201"/>
      <c r="E858" s="201"/>
      <c r="F858" s="201"/>
      <c r="G858" s="201"/>
      <c r="H858" s="201" t="s">
        <v>3245</v>
      </c>
      <c r="I858" s="201"/>
      <c r="J858" s="201"/>
      <c r="K858" s="201"/>
      <c r="L858" s="201"/>
      <c r="N858" s="46"/>
    </row>
    <row r="859" spans="1:14" ht="16.5">
      <c r="A859" s="741"/>
      <c r="B859" s="741"/>
      <c r="C859" s="741"/>
      <c r="D859" s="741"/>
      <c r="E859" s="741"/>
      <c r="F859" s="741"/>
      <c r="G859" s="741"/>
      <c r="H859" s="741"/>
      <c r="I859" s="741"/>
      <c r="J859" s="741"/>
      <c r="K859" s="741"/>
      <c r="L859" s="741"/>
    </row>
    <row r="860" spans="1:14" ht="16.5">
      <c r="A860" s="741"/>
      <c r="B860" s="741"/>
      <c r="C860" s="741"/>
      <c r="D860" s="741"/>
      <c r="E860" s="741"/>
      <c r="F860" s="741"/>
      <c r="G860" s="741"/>
      <c r="H860" s="741" t="s">
        <v>3219</v>
      </c>
      <c r="I860" s="741"/>
      <c r="J860" s="741"/>
      <c r="K860" s="741"/>
      <c r="L860" s="741"/>
    </row>
    <row r="861" spans="1:14">
      <c r="A861" s="201" t="s">
        <v>3334</v>
      </c>
      <c r="B861" s="201"/>
      <c r="C861" s="201"/>
      <c r="D861" s="201" t="s">
        <v>54</v>
      </c>
      <c r="E861" s="201"/>
      <c r="F861" s="201"/>
      <c r="G861" s="201"/>
      <c r="H861" s="201" t="s">
        <v>3232</v>
      </c>
      <c r="I861" s="201"/>
      <c r="J861" s="201"/>
      <c r="K861" s="201"/>
      <c r="L861" s="201"/>
    </row>
    <row r="862" spans="1:14">
      <c r="A862" s="334" t="s">
        <v>1114</v>
      </c>
      <c r="B862" s="334"/>
      <c r="C862" s="334"/>
      <c r="D862" s="334" t="s">
        <v>343</v>
      </c>
      <c r="E862" s="334"/>
      <c r="F862" s="334"/>
      <c r="G862" s="334"/>
      <c r="H862" s="334" t="s">
        <v>3221</v>
      </c>
      <c r="I862" s="334"/>
      <c r="J862" s="334"/>
      <c r="K862" s="334"/>
      <c r="L862" s="334"/>
    </row>
    <row r="863" spans="1:14" ht="13.5" customHeight="1"/>
    <row r="864" spans="1:14" ht="16.5">
      <c r="A864" s="1" t="s">
        <v>3207</v>
      </c>
      <c r="B864" s="741"/>
      <c r="C864" s="741"/>
      <c r="D864" s="741"/>
      <c r="E864" s="741"/>
      <c r="F864" s="741"/>
      <c r="G864" s="741"/>
      <c r="H864" s="741"/>
      <c r="I864" s="741"/>
      <c r="J864" s="741"/>
      <c r="K864" s="741"/>
      <c r="L864" s="742" t="s">
        <v>3208</v>
      </c>
    </row>
    <row r="865" spans="1:14" ht="16.5">
      <c r="A865" s="1" t="s">
        <v>3287</v>
      </c>
      <c r="B865" s="741"/>
      <c r="C865" s="741"/>
      <c r="D865" s="741"/>
      <c r="E865" s="741"/>
      <c r="F865" s="741"/>
      <c r="G865" s="741"/>
      <c r="H865" s="741"/>
      <c r="I865" s="741"/>
      <c r="J865" s="741"/>
      <c r="K865" s="741"/>
      <c r="L865" s="741"/>
    </row>
    <row r="866" spans="1:14" ht="16.5">
      <c r="A866" s="741"/>
      <c r="B866" s="741"/>
      <c r="C866" s="741"/>
      <c r="D866" s="741"/>
      <c r="E866" s="741"/>
      <c r="F866" s="741"/>
      <c r="G866" s="741"/>
      <c r="H866" s="741"/>
      <c r="I866" s="741"/>
      <c r="J866" s="741"/>
      <c r="K866" s="741"/>
      <c r="L866" s="741"/>
    </row>
    <row r="867" spans="1:14" ht="15.75">
      <c r="A867" s="743" t="s">
        <v>3210</v>
      </c>
      <c r="B867" s="744"/>
      <c r="C867" s="744"/>
      <c r="D867" s="744"/>
      <c r="E867" s="744"/>
      <c r="F867" s="744"/>
      <c r="G867" s="744"/>
      <c r="H867" s="744"/>
      <c r="I867" s="744"/>
      <c r="J867" s="744"/>
      <c r="K867" s="744"/>
      <c r="L867" s="745"/>
    </row>
    <row r="868" spans="1:14" ht="15.75">
      <c r="A868" s="746" t="s">
        <v>3211</v>
      </c>
      <c r="B868" s="747"/>
      <c r="C868" s="747"/>
      <c r="D868" s="747"/>
      <c r="E868" s="747"/>
      <c r="F868" s="747"/>
      <c r="G868" s="747"/>
      <c r="H868" s="747"/>
      <c r="I868" s="747"/>
      <c r="J868" s="747"/>
      <c r="K868" s="747"/>
      <c r="L868" s="748"/>
    </row>
    <row r="869" spans="1:14" ht="16.5">
      <c r="A869" s="303"/>
      <c r="B869" s="301"/>
      <c r="C869" s="301"/>
      <c r="D869" s="301"/>
      <c r="E869" s="301"/>
      <c r="F869" s="301"/>
      <c r="G869" s="301"/>
      <c r="H869" s="301"/>
      <c r="I869" s="301"/>
      <c r="J869" s="301"/>
      <c r="K869" s="301"/>
      <c r="L869" s="302"/>
    </row>
    <row r="870" spans="1:14" ht="16.5">
      <c r="A870" s="767" t="s">
        <v>3332</v>
      </c>
      <c r="B870" s="301"/>
      <c r="C870" s="301"/>
      <c r="D870" s="301"/>
      <c r="E870" s="301"/>
      <c r="F870" s="301"/>
      <c r="G870" s="301"/>
      <c r="H870" s="301"/>
      <c r="I870" s="301"/>
      <c r="J870" s="301"/>
      <c r="K870" s="301"/>
      <c r="L870" s="302"/>
    </row>
    <row r="871" spans="1:14" ht="16.5">
      <c r="A871" s="751"/>
      <c r="B871" s="752"/>
      <c r="C871" s="752"/>
      <c r="D871" s="752"/>
      <c r="E871" s="752"/>
      <c r="F871" s="752"/>
      <c r="G871" s="752"/>
      <c r="H871" s="752"/>
      <c r="I871" s="752"/>
      <c r="J871" s="752"/>
      <c r="K871" s="752"/>
      <c r="L871" s="753"/>
    </row>
    <row r="872" spans="1:14" ht="15.75">
      <c r="A872" s="270"/>
      <c r="B872" s="284" t="s">
        <v>3213</v>
      </c>
      <c r="C872" s="267" t="s">
        <v>8</v>
      </c>
      <c r="D872" s="268"/>
      <c r="E872" s="271" t="s">
        <v>3214</v>
      </c>
      <c r="F872" s="271"/>
      <c r="G872" s="271"/>
      <c r="H872" s="271"/>
      <c r="I872" s="271"/>
      <c r="J872" s="272"/>
      <c r="K872" s="287" t="s">
        <v>16</v>
      </c>
      <c r="L872" s="268"/>
    </row>
    <row r="873" spans="1:14" ht="15.75">
      <c r="A873" s="277" t="s">
        <v>3215</v>
      </c>
      <c r="B873" s="337" t="s">
        <v>11</v>
      </c>
      <c r="C873" s="278" t="s">
        <v>312</v>
      </c>
      <c r="D873" s="279"/>
      <c r="E873" s="754" t="s">
        <v>14</v>
      </c>
      <c r="F873" s="755"/>
      <c r="G873" s="768" t="s">
        <v>15</v>
      </c>
      <c r="H873" s="755"/>
      <c r="I873" s="267" t="s">
        <v>19</v>
      </c>
      <c r="J873" s="268"/>
      <c r="K873" s="346" t="s">
        <v>20</v>
      </c>
      <c r="L873" s="279"/>
    </row>
    <row r="874" spans="1:14" ht="15.75">
      <c r="A874" s="393"/>
      <c r="B874" s="757"/>
      <c r="C874" s="756"/>
      <c r="D874" s="757"/>
      <c r="E874" s="758" t="s">
        <v>13</v>
      </c>
      <c r="F874" s="759"/>
      <c r="G874" s="346" t="s">
        <v>3216</v>
      </c>
      <c r="H874" s="279"/>
      <c r="I874" s="756"/>
      <c r="J874" s="757"/>
      <c r="K874" s="756"/>
      <c r="L874" s="757"/>
    </row>
    <row r="875" spans="1:14">
      <c r="A875" s="760">
        <v>1</v>
      </c>
      <c r="B875" s="783">
        <v>2</v>
      </c>
      <c r="C875" s="761">
        <v>3</v>
      </c>
      <c r="D875" s="762"/>
      <c r="E875" s="761">
        <v>4</v>
      </c>
      <c r="F875" s="762"/>
      <c r="G875" s="761">
        <v>5</v>
      </c>
      <c r="H875" s="762"/>
      <c r="I875" s="761">
        <v>6</v>
      </c>
      <c r="J875" s="762"/>
      <c r="K875" s="761">
        <v>7</v>
      </c>
      <c r="L875" s="762"/>
    </row>
    <row r="876" spans="1:14">
      <c r="A876" s="124"/>
      <c r="B876" s="125"/>
      <c r="C876" s="63"/>
      <c r="D876" s="62"/>
      <c r="E876" s="52"/>
      <c r="F876" s="41"/>
      <c r="G876" s="52"/>
      <c r="H876" s="41"/>
      <c r="I876" s="52"/>
      <c r="J876" s="41"/>
      <c r="K876" s="52"/>
      <c r="L876" s="41"/>
    </row>
    <row r="877" spans="1:14">
      <c r="A877" s="39" t="s">
        <v>3106</v>
      </c>
      <c r="B877" s="61" t="s">
        <v>131</v>
      </c>
      <c r="C877" s="63"/>
      <c r="D877" s="41">
        <v>13850</v>
      </c>
      <c r="E877" s="52"/>
      <c r="F877" s="41">
        <v>9300.0300000000007</v>
      </c>
      <c r="G877" s="52"/>
      <c r="H877" s="41">
        <v>5999.97</v>
      </c>
      <c r="I877" s="52"/>
      <c r="J877" s="41">
        <v>15300</v>
      </c>
      <c r="K877" s="52"/>
      <c r="L877" s="41">
        <v>25825.200000000001</v>
      </c>
      <c r="N877" s="46"/>
    </row>
    <row r="878" spans="1:14">
      <c r="A878" s="39" t="s">
        <v>3201</v>
      </c>
      <c r="B878" s="61" t="s">
        <v>133</v>
      </c>
      <c r="C878" s="63"/>
      <c r="D878" s="41">
        <v>8339.36</v>
      </c>
      <c r="E878" s="52"/>
      <c r="F878" s="41">
        <v>4773.66</v>
      </c>
      <c r="G878" s="52"/>
      <c r="H878" s="41">
        <v>11468.46</v>
      </c>
      <c r="I878" s="52"/>
      <c r="J878" s="41">
        <v>16242.12</v>
      </c>
      <c r="K878" s="52"/>
      <c r="L878" s="41">
        <v>20879.88</v>
      </c>
      <c r="N878" s="45"/>
    </row>
    <row r="879" spans="1:14">
      <c r="A879" s="39" t="s">
        <v>3202</v>
      </c>
      <c r="B879" s="61"/>
      <c r="C879" s="63"/>
      <c r="D879" s="41"/>
      <c r="E879" s="52"/>
      <c r="F879" s="41"/>
      <c r="G879" s="52"/>
      <c r="H879" s="41"/>
      <c r="I879" s="52"/>
      <c r="J879" s="41"/>
      <c r="K879" s="52"/>
      <c r="L879" s="41"/>
      <c r="N879" s="45"/>
    </row>
    <row r="880" spans="1:14">
      <c r="A880" s="39" t="s">
        <v>3111</v>
      </c>
      <c r="B880" s="61" t="s">
        <v>137</v>
      </c>
      <c r="C880" s="63"/>
      <c r="D880" s="41">
        <v>105000</v>
      </c>
      <c r="E880" s="52"/>
      <c r="F880" s="41">
        <v>0</v>
      </c>
      <c r="G880" s="52"/>
      <c r="H880" s="41">
        <v>135000</v>
      </c>
      <c r="I880" s="52"/>
      <c r="J880" s="41">
        <v>135000</v>
      </c>
      <c r="K880" s="52"/>
      <c r="L880" s="41">
        <v>150000</v>
      </c>
      <c r="N880" s="45"/>
    </row>
    <row r="881" spans="1:14">
      <c r="A881" s="39" t="s">
        <v>3110</v>
      </c>
      <c r="B881" s="38" t="s">
        <v>137</v>
      </c>
      <c r="C881" s="63"/>
      <c r="D881" s="41">
        <v>72837.919999999998</v>
      </c>
      <c r="E881" s="52"/>
      <c r="F881" s="41">
        <v>0</v>
      </c>
      <c r="G881" s="52"/>
      <c r="H881" s="41">
        <v>75000</v>
      </c>
      <c r="I881" s="52"/>
      <c r="J881" s="41">
        <v>75000</v>
      </c>
      <c r="K881" s="52"/>
      <c r="L881" s="41">
        <v>75000</v>
      </c>
      <c r="N881" s="45"/>
    </row>
    <row r="882" spans="1:14">
      <c r="A882" s="771" t="s">
        <v>3112</v>
      </c>
      <c r="B882" s="790"/>
      <c r="C882" s="808" t="s">
        <v>36</v>
      </c>
      <c r="D882" s="765">
        <f>D845+D846+D847+D848+D849+D850+D851+D852+D853+D854+D855+D856+D876+D877+D878+D879+D880+D881</f>
        <v>1008561.28</v>
      </c>
      <c r="E882" s="809" t="s">
        <v>36</v>
      </c>
      <c r="F882" s="765">
        <f>SUM(F845+F846+F847+F848+F849+F850+F851+F852+F853+F854+F855+F856+F877+F878+F880+F881)</f>
        <v>440855.54000000004</v>
      </c>
      <c r="G882" s="809" t="s">
        <v>36</v>
      </c>
      <c r="H882" s="765">
        <f>H881+H880+H879+H878+H877+H876+H856+H855+H854+H853+H852+H851+H850+H849+H848+H847+H846+H845</f>
        <v>801778.26</v>
      </c>
      <c r="I882" s="809" t="s">
        <v>36</v>
      </c>
      <c r="J882" s="765">
        <f>J845+J846+J847+J848+J849+J850+J851+J852+J853+J854+J855+J856+J876+J877+J878+J879+J880+J881</f>
        <v>1242633.7999999998</v>
      </c>
      <c r="K882" s="809" t="s">
        <v>36</v>
      </c>
      <c r="L882" s="765">
        <f>L845+L846+L847+L848+L849+L850+L851+L852+L853+L854+L855+L856+L877+L878+L879+L880+L881</f>
        <v>1437021.4</v>
      </c>
      <c r="N882" s="45"/>
    </row>
    <row r="883" spans="1:14">
      <c r="A883" s="840" t="s">
        <v>3113</v>
      </c>
      <c r="B883" s="838"/>
      <c r="C883" s="810" t="s">
        <v>36</v>
      </c>
      <c r="D883" s="776">
        <f>SUM(D843+D882)</f>
        <v>2915840.1799999997</v>
      </c>
      <c r="E883" s="811" t="s">
        <v>36</v>
      </c>
      <c r="F883" s="776">
        <f>SUM(F843+F882)</f>
        <v>1404859.53</v>
      </c>
      <c r="G883" s="811" t="s">
        <v>36</v>
      </c>
      <c r="H883" s="776">
        <f>SUM(H843+H882)</f>
        <v>1954082.27</v>
      </c>
      <c r="I883" s="811" t="s">
        <v>36</v>
      </c>
      <c r="J883" s="776">
        <f>SUM(J843+J882)</f>
        <v>3358941.8</v>
      </c>
      <c r="K883" s="811" t="s">
        <v>36</v>
      </c>
      <c r="L883" s="776">
        <f>SUM(L843+L882)</f>
        <v>4017105.4</v>
      </c>
      <c r="N883" s="45"/>
    </row>
    <row r="884" spans="1:14">
      <c r="A884" s="817" t="s">
        <v>3114</v>
      </c>
      <c r="B884" s="790"/>
      <c r="C884" s="808" t="s">
        <v>36</v>
      </c>
      <c r="D884" s="765">
        <f>D843+D882</f>
        <v>2915840.1799999997</v>
      </c>
      <c r="E884" s="809" t="s">
        <v>36</v>
      </c>
      <c r="F884" s="765">
        <f>SUM(F843+F882)</f>
        <v>1404859.53</v>
      </c>
      <c r="G884" s="809" t="s">
        <v>36</v>
      </c>
      <c r="H884" s="765">
        <f>H843+H882</f>
        <v>1954082.27</v>
      </c>
      <c r="I884" s="809" t="s">
        <v>36</v>
      </c>
      <c r="J884" s="765">
        <f>SUM(J843+J882)</f>
        <v>3358941.8</v>
      </c>
      <c r="K884" s="809" t="s">
        <v>36</v>
      </c>
      <c r="L884" s="765">
        <f>SUM(L843+L882)</f>
        <v>4017105.4</v>
      </c>
      <c r="N884" s="45"/>
    </row>
    <row r="885" spans="1:14" ht="15" customHeight="1">
      <c r="A885" s="588"/>
      <c r="B885" s="61"/>
      <c r="C885" s="63"/>
      <c r="D885" s="41"/>
      <c r="E885" s="52"/>
      <c r="F885" s="41"/>
      <c r="G885" s="52"/>
      <c r="H885" s="41"/>
      <c r="I885" s="52"/>
      <c r="J885" s="41"/>
      <c r="K885" s="52"/>
      <c r="L885" s="41"/>
      <c r="N885" s="45"/>
    </row>
    <row r="886" spans="1:14">
      <c r="A886" s="588" t="s">
        <v>3115</v>
      </c>
      <c r="B886" s="78"/>
      <c r="C886" s="63"/>
      <c r="D886" s="41"/>
      <c r="E886" s="52"/>
      <c r="F886" s="41"/>
      <c r="G886" s="52"/>
      <c r="H886" s="41"/>
      <c r="I886" s="52"/>
      <c r="J886" s="41"/>
      <c r="K886" s="52"/>
      <c r="L886" s="41"/>
      <c r="N886" s="45"/>
    </row>
    <row r="887" spans="1:14">
      <c r="A887" s="39" t="s">
        <v>3116</v>
      </c>
      <c r="B887" s="38" t="s">
        <v>146</v>
      </c>
      <c r="C887" s="63" t="s">
        <v>36</v>
      </c>
      <c r="D887" s="41">
        <v>193582.76</v>
      </c>
      <c r="E887" s="52" t="s">
        <v>36</v>
      </c>
      <c r="F887" s="41">
        <v>85984.44</v>
      </c>
      <c r="G887" s="52" t="s">
        <v>36</v>
      </c>
      <c r="H887" s="41">
        <v>104015.56</v>
      </c>
      <c r="I887" s="52" t="s">
        <v>36</v>
      </c>
      <c r="J887" s="41">
        <v>190000</v>
      </c>
      <c r="K887" s="52" t="s">
        <v>36</v>
      </c>
      <c r="L887" s="41">
        <v>190000</v>
      </c>
      <c r="N887" s="45"/>
    </row>
    <row r="888" spans="1:14">
      <c r="A888" s="39" t="s">
        <v>3119</v>
      </c>
      <c r="B888" s="38" t="s">
        <v>152</v>
      </c>
      <c r="C888" s="63"/>
      <c r="D888" s="41">
        <v>99955.23</v>
      </c>
      <c r="E888" s="52"/>
      <c r="F888" s="41">
        <v>9741.7000000000007</v>
      </c>
      <c r="G888" s="52"/>
      <c r="H888" s="41">
        <v>50258.3</v>
      </c>
      <c r="I888" s="52"/>
      <c r="J888" s="41">
        <v>60000</v>
      </c>
      <c r="K888" s="52"/>
      <c r="L888" s="41">
        <v>60000</v>
      </c>
      <c r="N888" s="45"/>
    </row>
    <row r="889" spans="1:14">
      <c r="A889" s="39" t="s">
        <v>3120</v>
      </c>
      <c r="B889" s="38" t="s">
        <v>154</v>
      </c>
      <c r="C889" s="63"/>
      <c r="D889" s="41">
        <v>72886.12</v>
      </c>
      <c r="E889" s="52"/>
      <c r="F889" s="41">
        <v>20625</v>
      </c>
      <c r="G889" s="52"/>
      <c r="H889" s="41">
        <v>52375</v>
      </c>
      <c r="I889" s="52"/>
      <c r="J889" s="41">
        <v>73000</v>
      </c>
      <c r="K889" s="52"/>
      <c r="L889" s="41">
        <v>73000</v>
      </c>
      <c r="N889" s="45"/>
    </row>
    <row r="890" spans="1:14">
      <c r="A890" s="39" t="s">
        <v>3328</v>
      </c>
      <c r="B890" s="38" t="s">
        <v>158</v>
      </c>
      <c r="C890" s="63"/>
      <c r="D890" s="41">
        <v>8640</v>
      </c>
      <c r="E890" s="52"/>
      <c r="F890" s="41">
        <v>3097</v>
      </c>
      <c r="G890" s="52"/>
      <c r="H890" s="41">
        <v>26903</v>
      </c>
      <c r="I890" s="52"/>
      <c r="J890" s="41">
        <v>30000</v>
      </c>
      <c r="K890" s="52"/>
      <c r="L890" s="41">
        <v>12000</v>
      </c>
      <c r="N890" s="45"/>
    </row>
    <row r="891" spans="1:14">
      <c r="A891" s="39" t="s">
        <v>3126</v>
      </c>
      <c r="B891" s="38" t="s">
        <v>164</v>
      </c>
      <c r="C891" s="63"/>
      <c r="D891" s="41">
        <v>0</v>
      </c>
      <c r="E891" s="52"/>
      <c r="F891" s="41">
        <v>0</v>
      </c>
      <c r="G891" s="52"/>
      <c r="H891" s="41">
        <v>3000</v>
      </c>
      <c r="I891" s="52"/>
      <c r="J891" s="41">
        <v>3000</v>
      </c>
      <c r="K891" s="52"/>
      <c r="L891" s="41">
        <v>3000</v>
      </c>
      <c r="N891" s="45"/>
    </row>
    <row r="892" spans="1:14">
      <c r="A892" s="39" t="s">
        <v>3127</v>
      </c>
      <c r="B892" s="38" t="s">
        <v>166</v>
      </c>
      <c r="C892" s="63"/>
      <c r="D892" s="41">
        <v>5907</v>
      </c>
      <c r="E892" s="52"/>
      <c r="F892" s="41">
        <v>0</v>
      </c>
      <c r="G892" s="52"/>
      <c r="H892" s="41">
        <v>6000</v>
      </c>
      <c r="I892" s="52"/>
      <c r="J892" s="41">
        <v>6000</v>
      </c>
      <c r="K892" s="52"/>
      <c r="L892" s="41">
        <v>6000</v>
      </c>
      <c r="N892" s="45"/>
    </row>
    <row r="893" spans="1:14">
      <c r="A893" s="569" t="s">
        <v>3318</v>
      </c>
      <c r="B893" s="48"/>
      <c r="C893" s="81"/>
      <c r="D893" s="50"/>
      <c r="E893" s="81"/>
      <c r="F893" s="50"/>
      <c r="G893" s="81"/>
      <c r="H893" s="50"/>
      <c r="I893" s="81"/>
      <c r="J893" s="50"/>
      <c r="K893" s="81"/>
      <c r="L893" s="50"/>
      <c r="N893" s="45"/>
    </row>
    <row r="894" spans="1:14">
      <c r="A894" s="6"/>
      <c r="B894" s="42"/>
      <c r="C894" s="52"/>
      <c r="D894" s="53"/>
      <c r="E894" s="52"/>
      <c r="F894" s="53"/>
      <c r="G894" s="52"/>
      <c r="H894" s="53"/>
      <c r="I894" s="52"/>
      <c r="J894" s="53"/>
      <c r="K894" s="52"/>
      <c r="L894" s="53"/>
      <c r="M894" s="6"/>
      <c r="N894" s="45"/>
    </row>
    <row r="895" spans="1:14">
      <c r="A895" s="201" t="s">
        <v>653</v>
      </c>
      <c r="B895" s="201"/>
      <c r="C895" s="201" t="s">
        <v>337</v>
      </c>
      <c r="D895" s="201"/>
      <c r="E895" s="201"/>
      <c r="F895" s="201"/>
      <c r="G895" s="201"/>
      <c r="H895" s="201" t="s">
        <v>3245</v>
      </c>
      <c r="I895" s="201"/>
      <c r="J895" s="201"/>
      <c r="K895" s="201"/>
      <c r="L895" s="201"/>
    </row>
    <row r="896" spans="1:14" ht="16.5">
      <c r="A896" s="741"/>
      <c r="B896" s="741"/>
      <c r="C896" s="741"/>
      <c r="D896" s="741"/>
      <c r="E896" s="741"/>
      <c r="F896" s="741"/>
      <c r="G896" s="741"/>
      <c r="H896" s="741"/>
      <c r="I896" s="741"/>
      <c r="J896" s="741"/>
      <c r="K896" s="741"/>
      <c r="L896" s="741"/>
    </row>
    <row r="897" spans="1:12" ht="16.5">
      <c r="A897" s="741"/>
      <c r="B897" s="741"/>
      <c r="C897" s="741"/>
      <c r="D897" s="741"/>
      <c r="E897" s="741"/>
      <c r="F897" s="741"/>
      <c r="G897" s="741"/>
      <c r="H897" s="741" t="s">
        <v>3219</v>
      </c>
      <c r="I897" s="741"/>
      <c r="J897" s="741"/>
      <c r="K897" s="741"/>
      <c r="L897" s="741"/>
    </row>
    <row r="898" spans="1:12">
      <c r="A898" s="201" t="s">
        <v>3335</v>
      </c>
      <c r="B898" s="201"/>
      <c r="C898" s="201"/>
      <c r="D898" s="201" t="s">
        <v>54</v>
      </c>
      <c r="E898" s="201"/>
      <c r="F898" s="201"/>
      <c r="G898" s="201"/>
      <c r="H898" s="201" t="s">
        <v>3232</v>
      </c>
      <c r="I898" s="201"/>
      <c r="J898" s="201"/>
      <c r="K898" s="201"/>
      <c r="L898" s="201"/>
    </row>
    <row r="899" spans="1:12">
      <c r="A899" s="334" t="s">
        <v>1120</v>
      </c>
      <c r="B899" s="334"/>
      <c r="C899" s="334"/>
      <c r="D899" s="334" t="s">
        <v>343</v>
      </c>
      <c r="E899" s="334"/>
      <c r="F899" s="334"/>
      <c r="G899" s="334"/>
      <c r="H899" s="334" t="s">
        <v>3221</v>
      </c>
      <c r="I899" s="334"/>
      <c r="J899" s="334"/>
      <c r="K899" s="334"/>
      <c r="L899" s="334"/>
    </row>
    <row r="900" spans="1:12">
      <c r="A900" s="334"/>
      <c r="B900" s="334"/>
      <c r="C900" s="334"/>
      <c r="D900" s="334"/>
      <c r="E900" s="334"/>
      <c r="F900" s="334"/>
      <c r="G900" s="334"/>
      <c r="H900" s="334"/>
      <c r="I900" s="334"/>
      <c r="J900" s="334"/>
      <c r="K900" s="334"/>
      <c r="L900" s="334"/>
    </row>
    <row r="901" spans="1:12" ht="16.5">
      <c r="A901" s="1" t="s">
        <v>3207</v>
      </c>
      <c r="B901" s="741"/>
      <c r="C901" s="741"/>
      <c r="D901" s="741"/>
      <c r="E901" s="741"/>
      <c r="F901" s="741"/>
      <c r="G901" s="741"/>
      <c r="H901" s="741"/>
      <c r="I901" s="741"/>
      <c r="J901" s="741"/>
      <c r="K901" s="741"/>
      <c r="L901" s="742" t="s">
        <v>3208</v>
      </c>
    </row>
    <row r="902" spans="1:12" ht="16.5">
      <c r="A902" s="1" t="s">
        <v>3336</v>
      </c>
      <c r="B902" s="741"/>
      <c r="C902" s="741"/>
      <c r="D902" s="741"/>
      <c r="E902" s="741"/>
      <c r="F902" s="741"/>
      <c r="G902" s="741"/>
      <c r="H902" s="741"/>
      <c r="I902" s="741"/>
      <c r="J902" s="741"/>
      <c r="K902" s="741"/>
      <c r="L902" s="741"/>
    </row>
    <row r="903" spans="1:12" ht="16.5">
      <c r="A903" s="741"/>
      <c r="B903" s="741"/>
      <c r="C903" s="741"/>
      <c r="D903" s="741"/>
      <c r="E903" s="741"/>
      <c r="F903" s="741"/>
      <c r="G903" s="741"/>
      <c r="H903" s="741"/>
      <c r="I903" s="741"/>
      <c r="J903" s="741"/>
      <c r="K903" s="741"/>
      <c r="L903" s="741"/>
    </row>
    <row r="904" spans="1:12" ht="15.75">
      <c r="A904" s="743" t="s">
        <v>3210</v>
      </c>
      <c r="B904" s="744"/>
      <c r="C904" s="744"/>
      <c r="D904" s="744"/>
      <c r="E904" s="744"/>
      <c r="F904" s="744"/>
      <c r="G904" s="744"/>
      <c r="H904" s="744"/>
      <c r="I904" s="744"/>
      <c r="J904" s="744"/>
      <c r="K904" s="744"/>
      <c r="L904" s="745"/>
    </row>
    <row r="905" spans="1:12" ht="15.75">
      <c r="A905" s="746" t="s">
        <v>3211</v>
      </c>
      <c r="B905" s="747"/>
      <c r="C905" s="747"/>
      <c r="D905" s="747"/>
      <c r="E905" s="747"/>
      <c r="F905" s="747"/>
      <c r="G905" s="747"/>
      <c r="H905" s="747"/>
      <c r="I905" s="747"/>
      <c r="J905" s="747"/>
      <c r="K905" s="747"/>
      <c r="L905" s="748"/>
    </row>
    <row r="906" spans="1:12" ht="16.5">
      <c r="A906" s="303"/>
      <c r="B906" s="301"/>
      <c r="C906" s="301"/>
      <c r="D906" s="301"/>
      <c r="E906" s="301"/>
      <c r="F906" s="301"/>
      <c r="G906" s="301"/>
      <c r="H906" s="301"/>
      <c r="I906" s="301"/>
      <c r="J906" s="301"/>
      <c r="K906" s="301"/>
      <c r="L906" s="302"/>
    </row>
    <row r="907" spans="1:12" ht="16.5">
      <c r="A907" s="767" t="s">
        <v>3337</v>
      </c>
      <c r="B907" s="301"/>
      <c r="C907" s="301"/>
      <c r="D907" s="301"/>
      <c r="E907" s="301"/>
      <c r="F907" s="301"/>
      <c r="G907" s="301"/>
      <c r="H907" s="301"/>
      <c r="I907" s="301"/>
      <c r="J907" s="301"/>
      <c r="K907" s="301"/>
      <c r="L907" s="302"/>
    </row>
    <row r="908" spans="1:12" ht="16.5">
      <c r="A908" s="751"/>
      <c r="B908" s="752"/>
      <c r="C908" s="752"/>
      <c r="D908" s="752"/>
      <c r="E908" s="752"/>
      <c r="F908" s="752"/>
      <c r="G908" s="752"/>
      <c r="H908" s="752"/>
      <c r="I908" s="752"/>
      <c r="J908" s="752"/>
      <c r="K908" s="752"/>
      <c r="L908" s="753"/>
    </row>
    <row r="909" spans="1:12" ht="15.75">
      <c r="A909" s="270"/>
      <c r="B909" s="357" t="s">
        <v>3213</v>
      </c>
      <c r="C909" s="267" t="s">
        <v>8</v>
      </c>
      <c r="D909" s="268"/>
      <c r="E909" s="271" t="s">
        <v>3214</v>
      </c>
      <c r="F909" s="271"/>
      <c r="G909" s="271"/>
      <c r="H909" s="271"/>
      <c r="I909" s="271"/>
      <c r="J909" s="272"/>
      <c r="K909" s="287" t="s">
        <v>16</v>
      </c>
      <c r="L909" s="268"/>
    </row>
    <row r="910" spans="1:12" ht="15.75">
      <c r="A910" s="277" t="s">
        <v>3215</v>
      </c>
      <c r="B910" s="337" t="s">
        <v>11</v>
      </c>
      <c r="C910" s="278" t="s">
        <v>312</v>
      </c>
      <c r="D910" s="279"/>
      <c r="E910" s="754" t="s">
        <v>14</v>
      </c>
      <c r="F910" s="755"/>
      <c r="G910" s="768" t="s">
        <v>15</v>
      </c>
      <c r="H910" s="755"/>
      <c r="I910" s="267" t="s">
        <v>19</v>
      </c>
      <c r="J910" s="268"/>
      <c r="K910" s="346" t="s">
        <v>20</v>
      </c>
      <c r="L910" s="279"/>
    </row>
    <row r="911" spans="1:12" ht="15.75">
      <c r="A911" s="393"/>
      <c r="B911" s="757"/>
      <c r="C911" s="756"/>
      <c r="D911" s="757"/>
      <c r="E911" s="758" t="s">
        <v>13</v>
      </c>
      <c r="F911" s="759"/>
      <c r="G911" s="346" t="s">
        <v>3216</v>
      </c>
      <c r="H911" s="279"/>
      <c r="I911" s="756"/>
      <c r="J911" s="757"/>
      <c r="K911" s="756"/>
      <c r="L911" s="757"/>
    </row>
    <row r="912" spans="1:12">
      <c r="A912" s="760">
        <v>1</v>
      </c>
      <c r="B912" s="783">
        <v>2</v>
      </c>
      <c r="C912" s="761">
        <v>3</v>
      </c>
      <c r="D912" s="762"/>
      <c r="E912" s="761">
        <v>4</v>
      </c>
      <c r="F912" s="762"/>
      <c r="G912" s="761">
        <v>5</v>
      </c>
      <c r="H912" s="762"/>
      <c r="I912" s="761">
        <v>6</v>
      </c>
      <c r="J912" s="762"/>
      <c r="K912" s="761">
        <v>7</v>
      </c>
      <c r="L912" s="762"/>
    </row>
    <row r="913" spans="1:14">
      <c r="A913" s="556" t="s">
        <v>3338</v>
      </c>
      <c r="B913" s="836" t="s">
        <v>201</v>
      </c>
      <c r="C913" s="63"/>
      <c r="D913" s="62">
        <v>0</v>
      </c>
      <c r="E913" s="52"/>
      <c r="F913" s="41">
        <v>1703.47</v>
      </c>
      <c r="G913" s="52"/>
      <c r="H913" s="41">
        <v>14796.53</v>
      </c>
      <c r="I913" s="52"/>
      <c r="J913" s="41">
        <v>16500</v>
      </c>
      <c r="K913" s="52"/>
      <c r="L913" s="41">
        <v>10000</v>
      </c>
      <c r="N913" s="46"/>
    </row>
    <row r="914" spans="1:14">
      <c r="A914" s="556" t="s">
        <v>3329</v>
      </c>
      <c r="B914" s="703" t="s">
        <v>524</v>
      </c>
      <c r="C914" s="63"/>
      <c r="D914" s="41">
        <v>0</v>
      </c>
      <c r="E914" s="52"/>
      <c r="F914" s="41">
        <v>0</v>
      </c>
      <c r="G914" s="52"/>
      <c r="H914" s="41">
        <v>8000</v>
      </c>
      <c r="I914" s="52"/>
      <c r="J914" s="41">
        <v>8000</v>
      </c>
      <c r="K914" s="52"/>
      <c r="L914" s="41">
        <v>8000</v>
      </c>
    </row>
    <row r="915" spans="1:14">
      <c r="A915" s="556" t="s">
        <v>3161</v>
      </c>
      <c r="B915" s="703" t="s">
        <v>219</v>
      </c>
      <c r="C915" s="63"/>
      <c r="D915" s="41">
        <v>31353.75</v>
      </c>
      <c r="E915" s="52"/>
      <c r="F915" s="41">
        <v>32253.75</v>
      </c>
      <c r="G915" s="52"/>
      <c r="H915" s="41">
        <v>2821.25</v>
      </c>
      <c r="I915" s="52"/>
      <c r="J915" s="41">
        <v>35075</v>
      </c>
      <c r="K915" s="52"/>
      <c r="L915" s="41">
        <v>35075</v>
      </c>
      <c r="N915" s="46"/>
    </row>
    <row r="916" spans="1:14">
      <c r="A916" s="556" t="s">
        <v>3339</v>
      </c>
      <c r="B916" s="836" t="s">
        <v>178</v>
      </c>
      <c r="C916" s="63"/>
      <c r="D916" s="41">
        <v>0</v>
      </c>
      <c r="E916" s="52"/>
      <c r="F916" s="41">
        <v>0</v>
      </c>
      <c r="G916" s="52"/>
      <c r="H916" s="41">
        <v>0</v>
      </c>
      <c r="I916" s="52"/>
      <c r="J916" s="41">
        <v>0</v>
      </c>
      <c r="K916" s="52"/>
      <c r="L916" s="41">
        <v>18000</v>
      </c>
      <c r="N916" s="46"/>
    </row>
    <row r="917" spans="1:14">
      <c r="A917" s="556" t="s">
        <v>3340</v>
      </c>
      <c r="B917" s="836" t="s">
        <v>3341</v>
      </c>
      <c r="C917" s="63"/>
      <c r="D917" s="41">
        <v>4500</v>
      </c>
      <c r="E917" s="52"/>
      <c r="F917" s="41">
        <v>0</v>
      </c>
      <c r="G917" s="52"/>
      <c r="H917" s="41">
        <v>0</v>
      </c>
      <c r="I917" s="52"/>
      <c r="J917" s="41">
        <v>0</v>
      </c>
      <c r="K917" s="52"/>
      <c r="L917" s="41">
        <v>0</v>
      </c>
      <c r="N917" s="46"/>
    </row>
    <row r="918" spans="1:14">
      <c r="A918" s="39" t="s">
        <v>3166</v>
      </c>
      <c r="B918" s="61" t="s">
        <v>223</v>
      </c>
      <c r="C918" s="63"/>
      <c r="D918" s="41">
        <v>13500</v>
      </c>
      <c r="E918" s="52"/>
      <c r="F918" s="41">
        <v>4900</v>
      </c>
      <c r="G918" s="52"/>
      <c r="H918" s="41">
        <v>10475</v>
      </c>
      <c r="I918" s="52"/>
      <c r="J918" s="41">
        <v>15375</v>
      </c>
      <c r="K918" s="52"/>
      <c r="L918" s="41">
        <v>21875</v>
      </c>
      <c r="N918" s="46"/>
    </row>
    <row r="919" spans="1:14">
      <c r="A919" s="821" t="s">
        <v>3204</v>
      </c>
      <c r="B919" s="822"/>
      <c r="C919" s="810" t="s">
        <v>36</v>
      </c>
      <c r="D919" s="776">
        <f>D918+D917+D916+D915+D914+D913+D893+D892+D891+D890+D889+D888+D887</f>
        <v>430324.86</v>
      </c>
      <c r="E919" s="811" t="s">
        <v>36</v>
      </c>
      <c r="F919" s="776">
        <f>F918+F917+F916+F915+F914+F913+F892+F891+F890+F889+F888+F887</f>
        <v>158305.35999999999</v>
      </c>
      <c r="G919" s="811" t="s">
        <v>36</v>
      </c>
      <c r="H919" s="776">
        <f>H918+H917+H916+H915+H914+H913+H893+H892+H891+H890+H889+H888+H887</f>
        <v>278644.64</v>
      </c>
      <c r="I919" s="811" t="s">
        <v>36</v>
      </c>
      <c r="J919" s="776">
        <f>J918+J917+J916+J915+J914+J913+J892+J891+J890+J889+J888+J887</f>
        <v>436950</v>
      </c>
      <c r="K919" s="811" t="s">
        <v>36</v>
      </c>
      <c r="L919" s="776">
        <f>L918+L917+L916+L915+L914+L913+L893+L892+L891+L890+L889+L888+L887</f>
        <v>436950</v>
      </c>
      <c r="N919" s="46"/>
    </row>
    <row r="920" spans="1:14">
      <c r="A920" s="771" t="s">
        <v>3205</v>
      </c>
      <c r="B920" s="790"/>
      <c r="C920" s="808" t="s">
        <v>36</v>
      </c>
      <c r="D920" s="828">
        <f>SUM(D884+D919)</f>
        <v>3346165.0399999996</v>
      </c>
      <c r="E920" s="809" t="s">
        <v>36</v>
      </c>
      <c r="F920" s="765">
        <f>F919+F884</f>
        <v>1563164.8900000001</v>
      </c>
      <c r="G920" s="809" t="s">
        <v>36</v>
      </c>
      <c r="H920" s="765">
        <f>H919+H884</f>
        <v>2232726.91</v>
      </c>
      <c r="I920" s="809" t="s">
        <v>36</v>
      </c>
      <c r="J920" s="765">
        <f>J919+J884</f>
        <v>3795891.8</v>
      </c>
      <c r="K920" s="809" t="s">
        <v>36</v>
      </c>
      <c r="L920" s="765">
        <f>SUM(L919+L884)</f>
        <v>4454055.4000000004</v>
      </c>
      <c r="N920" s="46"/>
    </row>
    <row r="921" spans="1:14">
      <c r="A921" s="39"/>
      <c r="B921" s="38"/>
      <c r="C921" s="63"/>
      <c r="D921" s="41"/>
      <c r="E921" s="52"/>
      <c r="F921" s="41"/>
      <c r="G921" s="52"/>
      <c r="H921" s="41"/>
      <c r="I921" s="52"/>
      <c r="J921" s="41"/>
      <c r="K921" s="52"/>
      <c r="L921" s="41"/>
    </row>
    <row r="922" spans="1:14">
      <c r="A922" s="556" t="s">
        <v>3170</v>
      </c>
      <c r="B922" s="703"/>
      <c r="C922" s="63"/>
      <c r="D922" s="41"/>
      <c r="E922" s="52"/>
      <c r="F922" s="41"/>
      <c r="G922" s="52"/>
      <c r="H922" s="41"/>
      <c r="I922" s="52"/>
      <c r="J922" s="41"/>
      <c r="K922" s="52"/>
      <c r="L922" s="41"/>
    </row>
    <row r="923" spans="1:14">
      <c r="A923" s="556" t="s">
        <v>3342</v>
      </c>
      <c r="B923" s="703" t="s">
        <v>227</v>
      </c>
      <c r="C923" s="63" t="s">
        <v>36</v>
      </c>
      <c r="D923" s="41">
        <v>0</v>
      </c>
      <c r="E923" s="52" t="s">
        <v>36</v>
      </c>
      <c r="F923" s="41">
        <v>0</v>
      </c>
      <c r="G923" s="52" t="s">
        <v>36</v>
      </c>
      <c r="H923" s="41">
        <v>16000</v>
      </c>
      <c r="I923" s="52" t="s">
        <v>36</v>
      </c>
      <c r="J923" s="41">
        <v>16000</v>
      </c>
      <c r="K923" s="52" t="s">
        <v>36</v>
      </c>
      <c r="L923" s="41">
        <v>16000</v>
      </c>
    </row>
    <row r="924" spans="1:14">
      <c r="A924" s="771" t="s">
        <v>3179</v>
      </c>
      <c r="B924" s="790"/>
      <c r="C924" s="808" t="s">
        <v>36</v>
      </c>
      <c r="D924" s="765">
        <f>SUM(D923)</f>
        <v>0</v>
      </c>
      <c r="E924" s="809" t="s">
        <v>36</v>
      </c>
      <c r="F924" s="765">
        <f>SUM(F923)</f>
        <v>0</v>
      </c>
      <c r="G924" s="809" t="s">
        <v>36</v>
      </c>
      <c r="H924" s="765">
        <f>SUM(H923)</f>
        <v>16000</v>
      </c>
      <c r="I924" s="809" t="s">
        <v>36</v>
      </c>
      <c r="J924" s="765">
        <f>SUM(J923)</f>
        <v>16000</v>
      </c>
      <c r="K924" s="809" t="s">
        <v>36</v>
      </c>
      <c r="L924" s="765">
        <f>SUM(L923)</f>
        <v>16000</v>
      </c>
      <c r="N924" s="45"/>
    </row>
    <row r="925" spans="1:14" ht="15.75" thickBot="1">
      <c r="A925" s="793" t="s">
        <v>3269</v>
      </c>
      <c r="B925" s="794"/>
      <c r="C925" s="815" t="s">
        <v>36</v>
      </c>
      <c r="D925" s="796">
        <f>D884+D919</f>
        <v>3346165.0399999996</v>
      </c>
      <c r="E925" s="816" t="s">
        <v>36</v>
      </c>
      <c r="F925" s="796">
        <f>SUM(F884+F919+F924)</f>
        <v>1563164.8900000001</v>
      </c>
      <c r="G925" s="816" t="s">
        <v>36</v>
      </c>
      <c r="H925" s="796">
        <f>SUM(H884+H919+H924)</f>
        <v>2248726.91</v>
      </c>
      <c r="I925" s="816" t="s">
        <v>36</v>
      </c>
      <c r="J925" s="796">
        <f>J884+J919+J923</f>
        <v>3811891.8</v>
      </c>
      <c r="K925" s="816" t="s">
        <v>36</v>
      </c>
      <c r="L925" s="796">
        <f>SUM(L884+L919+L924)</f>
        <v>4470055.4000000004</v>
      </c>
      <c r="N925" s="45"/>
    </row>
    <row r="926" spans="1:14" ht="15.75" thickTop="1">
      <c r="A926" s="39"/>
      <c r="B926" s="39"/>
      <c r="C926" s="63"/>
      <c r="D926" s="41"/>
      <c r="E926" s="52"/>
      <c r="F926" s="41"/>
      <c r="G926" s="52"/>
      <c r="H926" s="41"/>
      <c r="I926" s="52"/>
      <c r="J926" s="41"/>
      <c r="K926" s="52"/>
      <c r="L926" s="41"/>
      <c r="N926" s="45"/>
    </row>
    <row r="927" spans="1:14">
      <c r="A927" s="556"/>
      <c r="B927" s="587"/>
      <c r="C927" s="63"/>
      <c r="D927" s="41"/>
      <c r="E927" s="52"/>
      <c r="F927" s="41"/>
      <c r="G927" s="52"/>
      <c r="H927" s="41"/>
      <c r="I927" s="52"/>
      <c r="J927" s="41"/>
      <c r="K927" s="52"/>
      <c r="L927" s="41"/>
      <c r="N927" s="45"/>
    </row>
    <row r="928" spans="1:14">
      <c r="A928" s="556"/>
      <c r="B928" s="587"/>
      <c r="C928" s="63"/>
      <c r="D928" s="41"/>
      <c r="E928" s="52"/>
      <c r="F928" s="41"/>
      <c r="G928" s="52"/>
      <c r="H928" s="41"/>
      <c r="I928" s="52"/>
      <c r="J928" s="41"/>
      <c r="K928" s="52"/>
      <c r="L928" s="41"/>
      <c r="N928" s="45"/>
    </row>
    <row r="929" spans="1:12">
      <c r="A929" s="39"/>
      <c r="B929" s="587"/>
      <c r="C929" s="63"/>
      <c r="D929" s="41"/>
      <c r="E929" s="52"/>
      <c r="F929" s="41"/>
      <c r="G929" s="52"/>
      <c r="H929" s="41"/>
      <c r="I929" s="52"/>
      <c r="J929" s="41"/>
      <c r="K929" s="52"/>
      <c r="L929" s="41"/>
    </row>
    <row r="930" spans="1:12">
      <c r="A930" s="47"/>
      <c r="B930" s="47"/>
      <c r="C930" s="81"/>
      <c r="D930" s="50"/>
      <c r="E930" s="81"/>
      <c r="F930" s="50"/>
      <c r="G930" s="81"/>
      <c r="H930" s="50"/>
      <c r="I930" s="81"/>
      <c r="J930" s="50"/>
      <c r="K930" s="81"/>
      <c r="L930" s="50"/>
    </row>
    <row r="932" spans="1:12">
      <c r="A932" s="201" t="s">
        <v>653</v>
      </c>
      <c r="B932" s="201"/>
      <c r="C932" s="201" t="s">
        <v>337</v>
      </c>
      <c r="D932" s="201"/>
      <c r="E932" s="201"/>
      <c r="F932" s="201"/>
      <c r="G932" s="201"/>
      <c r="H932" s="201" t="s">
        <v>3245</v>
      </c>
      <c r="I932" s="201"/>
      <c r="J932" s="201"/>
      <c r="K932" s="201"/>
      <c r="L932" s="201"/>
    </row>
    <row r="933" spans="1:12" ht="16.5">
      <c r="A933" s="741"/>
      <c r="B933" s="741"/>
      <c r="C933" s="741"/>
      <c r="D933" s="741"/>
      <c r="E933" s="741"/>
      <c r="F933" s="741"/>
      <c r="G933" s="741"/>
      <c r="H933" s="741"/>
      <c r="I933" s="741"/>
      <c r="J933" s="741"/>
      <c r="K933" s="741"/>
      <c r="L933" s="741"/>
    </row>
    <row r="934" spans="1:12" ht="16.5">
      <c r="A934" s="741"/>
      <c r="B934" s="741"/>
      <c r="C934" s="741"/>
      <c r="D934" s="741"/>
      <c r="E934" s="741"/>
      <c r="F934" s="741"/>
      <c r="G934" s="741"/>
      <c r="H934" s="741" t="s">
        <v>3219</v>
      </c>
      <c r="I934" s="741"/>
      <c r="J934" s="741"/>
      <c r="K934" s="741"/>
      <c r="L934" s="741"/>
    </row>
    <row r="935" spans="1:12">
      <c r="A935" s="201" t="s">
        <v>1131</v>
      </c>
      <c r="B935" s="201"/>
      <c r="C935" s="201"/>
      <c r="D935" s="201" t="s">
        <v>54</v>
      </c>
      <c r="E935" s="201"/>
      <c r="F935" s="201"/>
      <c r="G935" s="201"/>
      <c r="H935" s="201" t="s">
        <v>3232</v>
      </c>
      <c r="I935" s="201"/>
      <c r="J935" s="201"/>
      <c r="K935" s="201"/>
      <c r="L935" s="201"/>
    </row>
    <row r="936" spans="1:12">
      <c r="A936" s="334" t="s">
        <v>1132</v>
      </c>
      <c r="B936" s="334"/>
      <c r="C936" s="334"/>
      <c r="D936" s="334" t="s">
        <v>343</v>
      </c>
      <c r="E936" s="334"/>
      <c r="F936" s="334"/>
      <c r="G936" s="334"/>
      <c r="H936" s="334" t="s">
        <v>3221</v>
      </c>
      <c r="I936" s="334"/>
      <c r="J936" s="334"/>
      <c r="K936" s="334"/>
      <c r="L936" s="334"/>
    </row>
    <row r="938" spans="1:12" ht="16.5">
      <c r="A938" s="1" t="s">
        <v>3207</v>
      </c>
      <c r="B938" s="741"/>
      <c r="C938" s="741"/>
      <c r="D938" s="741"/>
      <c r="E938" s="741"/>
      <c r="F938" s="741"/>
      <c r="G938" s="741"/>
      <c r="H938" s="741"/>
      <c r="I938" s="741"/>
      <c r="J938" s="741"/>
      <c r="K938" s="741"/>
      <c r="L938" s="742" t="s">
        <v>3208</v>
      </c>
    </row>
    <row r="939" spans="1:12" ht="16.5">
      <c r="A939" s="1" t="s">
        <v>3295</v>
      </c>
      <c r="B939" s="741"/>
      <c r="C939" s="741"/>
      <c r="D939" s="741"/>
      <c r="E939" s="741"/>
      <c r="F939" s="741"/>
      <c r="G939" s="741"/>
      <c r="H939" s="741"/>
      <c r="I939" s="741"/>
      <c r="J939" s="741"/>
      <c r="K939" s="741"/>
      <c r="L939" s="741"/>
    </row>
    <row r="940" spans="1:12" ht="16.5">
      <c r="A940" s="741"/>
      <c r="B940" s="741"/>
      <c r="C940" s="741"/>
      <c r="D940" s="741"/>
      <c r="E940" s="741"/>
      <c r="F940" s="741"/>
      <c r="G940" s="741"/>
      <c r="H940" s="741"/>
      <c r="I940" s="741"/>
      <c r="J940" s="741"/>
      <c r="K940" s="741"/>
      <c r="L940" s="741"/>
    </row>
    <row r="941" spans="1:12" ht="15.75">
      <c r="A941" s="743" t="s">
        <v>3210</v>
      </c>
      <c r="B941" s="744"/>
      <c r="C941" s="744"/>
      <c r="D941" s="744"/>
      <c r="E941" s="744"/>
      <c r="F941" s="744"/>
      <c r="G941" s="744"/>
      <c r="H941" s="744"/>
      <c r="I941" s="744"/>
      <c r="J941" s="744"/>
      <c r="K941" s="744"/>
      <c r="L941" s="745"/>
    </row>
    <row r="942" spans="1:12" ht="15.75">
      <c r="A942" s="746" t="s">
        <v>3211</v>
      </c>
      <c r="B942" s="747"/>
      <c r="C942" s="747"/>
      <c r="D942" s="747"/>
      <c r="E942" s="747"/>
      <c r="F942" s="747"/>
      <c r="G942" s="747"/>
      <c r="H942" s="747"/>
      <c r="I942" s="747"/>
      <c r="J942" s="747"/>
      <c r="K942" s="747"/>
      <c r="L942" s="748"/>
    </row>
    <row r="943" spans="1:12" ht="16.5">
      <c r="A943" s="303"/>
      <c r="B943" s="301"/>
      <c r="C943" s="301"/>
      <c r="D943" s="301"/>
      <c r="E943" s="301"/>
      <c r="F943" s="301"/>
      <c r="G943" s="301"/>
      <c r="H943" s="301"/>
      <c r="I943" s="301"/>
      <c r="J943" s="301"/>
      <c r="K943" s="301"/>
      <c r="L943" s="302"/>
    </row>
    <row r="944" spans="1:12" ht="16.5">
      <c r="A944" s="767" t="s">
        <v>3343</v>
      </c>
      <c r="B944" s="301"/>
      <c r="C944" s="301"/>
      <c r="D944" s="301"/>
      <c r="E944" s="301"/>
      <c r="F944" s="301"/>
      <c r="G944" s="301"/>
      <c r="H944" s="301"/>
      <c r="I944" s="301"/>
      <c r="J944" s="301"/>
      <c r="K944" s="301"/>
      <c r="L944" s="302"/>
    </row>
    <row r="945" spans="1:14" ht="16.5">
      <c r="A945" s="751"/>
      <c r="B945" s="752"/>
      <c r="C945" s="752"/>
      <c r="D945" s="752"/>
      <c r="E945" s="752"/>
      <c r="F945" s="752"/>
      <c r="G945" s="752"/>
      <c r="H945" s="752"/>
      <c r="I945" s="752"/>
      <c r="J945" s="752"/>
      <c r="K945" s="752"/>
      <c r="L945" s="753"/>
    </row>
    <row r="946" spans="1:14" ht="15.75">
      <c r="A946" s="270"/>
      <c r="B946" s="357" t="s">
        <v>3213</v>
      </c>
      <c r="C946" s="267" t="s">
        <v>8</v>
      </c>
      <c r="D946" s="268"/>
      <c r="E946" s="271" t="s">
        <v>3214</v>
      </c>
      <c r="F946" s="271"/>
      <c r="G946" s="271"/>
      <c r="H946" s="271"/>
      <c r="I946" s="271"/>
      <c r="J946" s="272"/>
      <c r="K946" s="287" t="s">
        <v>16</v>
      </c>
      <c r="L946" s="268"/>
    </row>
    <row r="947" spans="1:14" ht="15.75">
      <c r="A947" s="277" t="s">
        <v>3215</v>
      </c>
      <c r="B947" s="337" t="s">
        <v>11</v>
      </c>
      <c r="C947" s="278" t="s">
        <v>312</v>
      </c>
      <c r="D947" s="279"/>
      <c r="E947" s="754" t="s">
        <v>14</v>
      </c>
      <c r="F947" s="755"/>
      <c r="G947" s="768" t="s">
        <v>15</v>
      </c>
      <c r="H947" s="755"/>
      <c r="I947" s="267" t="s">
        <v>19</v>
      </c>
      <c r="J947" s="268"/>
      <c r="K947" s="346" t="s">
        <v>20</v>
      </c>
      <c r="L947" s="279"/>
    </row>
    <row r="948" spans="1:14" ht="15.75">
      <c r="A948" s="393"/>
      <c r="B948" s="757"/>
      <c r="C948" s="756"/>
      <c r="D948" s="757"/>
      <c r="E948" s="758" t="s">
        <v>13</v>
      </c>
      <c r="F948" s="759"/>
      <c r="G948" s="346" t="s">
        <v>3216</v>
      </c>
      <c r="H948" s="279"/>
      <c r="I948" s="756"/>
      <c r="J948" s="757"/>
      <c r="K948" s="756"/>
      <c r="L948" s="757"/>
    </row>
    <row r="949" spans="1:14">
      <c r="A949" s="760">
        <v>1</v>
      </c>
      <c r="B949" s="783">
        <v>2</v>
      </c>
      <c r="C949" s="761">
        <v>3</v>
      </c>
      <c r="D949" s="762"/>
      <c r="E949" s="761">
        <v>4</v>
      </c>
      <c r="F949" s="762"/>
      <c r="G949" s="761">
        <v>5</v>
      </c>
      <c r="H949" s="762"/>
      <c r="I949" s="761">
        <v>6</v>
      </c>
      <c r="J949" s="762"/>
      <c r="K949" s="761">
        <v>7</v>
      </c>
      <c r="L949" s="762"/>
    </row>
    <row r="950" spans="1:14">
      <c r="A950" s="118" t="s">
        <v>3083</v>
      </c>
      <c r="B950" s="59"/>
      <c r="C950" s="63"/>
      <c r="D950" s="62"/>
      <c r="E950" s="52"/>
      <c r="F950" s="41"/>
      <c r="G950" s="52"/>
      <c r="H950" s="41"/>
      <c r="I950" s="52"/>
      <c r="J950" s="41"/>
      <c r="K950" s="52"/>
      <c r="L950" s="41"/>
    </row>
    <row r="951" spans="1:14">
      <c r="A951" s="365" t="s">
        <v>3084</v>
      </c>
      <c r="B951" s="38"/>
      <c r="C951" s="63"/>
      <c r="D951" s="41"/>
      <c r="E951" s="52"/>
      <c r="F951" s="41"/>
      <c r="G951" s="52"/>
      <c r="H951" s="41"/>
      <c r="I951" s="52"/>
      <c r="J951" s="41"/>
      <c r="K951" s="52"/>
      <c r="L951" s="41"/>
    </row>
    <row r="952" spans="1:14">
      <c r="A952" s="365" t="s">
        <v>3085</v>
      </c>
      <c r="B952" s="38"/>
      <c r="C952" s="63"/>
      <c r="D952" s="41"/>
      <c r="E952" s="52"/>
      <c r="F952" s="41"/>
      <c r="G952" s="52"/>
      <c r="H952" s="41"/>
      <c r="I952" s="52"/>
      <c r="J952" s="41"/>
      <c r="K952" s="52"/>
      <c r="L952" s="41"/>
    </row>
    <row r="953" spans="1:14">
      <c r="A953" s="39" t="s">
        <v>3086</v>
      </c>
      <c r="B953" s="38" t="s">
        <v>3087</v>
      </c>
      <c r="C953" s="63" t="s">
        <v>36</v>
      </c>
      <c r="D953" s="41">
        <v>695076</v>
      </c>
      <c r="E953" s="52" t="s">
        <v>36</v>
      </c>
      <c r="F953" s="41">
        <v>347538</v>
      </c>
      <c r="G953" s="52" t="s">
        <v>36</v>
      </c>
      <c r="H953" s="41">
        <v>347538</v>
      </c>
      <c r="I953" s="52" t="s">
        <v>36</v>
      </c>
      <c r="J953" s="41">
        <v>695076</v>
      </c>
      <c r="K953" s="52" t="s">
        <v>36</v>
      </c>
      <c r="L953" s="41">
        <v>779520</v>
      </c>
      <c r="N953" s="41"/>
    </row>
    <row r="954" spans="1:14">
      <c r="A954" s="39" t="s">
        <v>3088</v>
      </c>
      <c r="B954" s="38" t="s">
        <v>100</v>
      </c>
      <c r="C954" s="63"/>
      <c r="D954" s="41">
        <v>46950</v>
      </c>
      <c r="E954" s="52"/>
      <c r="F954" s="41">
        <v>24800</v>
      </c>
      <c r="G954" s="52"/>
      <c r="H954" s="41">
        <v>80800</v>
      </c>
      <c r="I954" s="52"/>
      <c r="J954" s="41">
        <v>105600</v>
      </c>
      <c r="K954" s="52"/>
      <c r="L954" s="41">
        <v>105600</v>
      </c>
      <c r="N954" s="46"/>
    </row>
    <row r="955" spans="1:14">
      <c r="A955" s="407" t="s">
        <v>3089</v>
      </c>
      <c r="B955" s="790"/>
      <c r="C955" s="808" t="s">
        <v>36</v>
      </c>
      <c r="D955" s="765">
        <f>D953+D954</f>
        <v>742026</v>
      </c>
      <c r="E955" s="809" t="s">
        <v>36</v>
      </c>
      <c r="F955" s="765">
        <f>F953+F954</f>
        <v>372338</v>
      </c>
      <c r="G955" s="809" t="s">
        <v>36</v>
      </c>
      <c r="H955" s="765">
        <f>H953+H954</f>
        <v>428338</v>
      </c>
      <c r="I955" s="809" t="s">
        <v>36</v>
      </c>
      <c r="J955" s="765">
        <f>SUM(J952:J954)</f>
        <v>800676</v>
      </c>
      <c r="K955" s="809" t="s">
        <v>36</v>
      </c>
      <c r="L955" s="765">
        <f>L953+L954</f>
        <v>885120</v>
      </c>
    </row>
    <row r="956" spans="1:14">
      <c r="A956" s="90" t="s">
        <v>3090</v>
      </c>
      <c r="B956" s="38"/>
      <c r="C956" s="63"/>
      <c r="D956" s="41"/>
      <c r="E956" s="52"/>
      <c r="F956" s="41"/>
      <c r="G956" s="52"/>
      <c r="H956" s="41"/>
      <c r="I956" s="52"/>
      <c r="J956" s="41"/>
      <c r="K956" s="52"/>
      <c r="L956" s="41"/>
      <c r="N956" s="46"/>
    </row>
    <row r="957" spans="1:14">
      <c r="A957" s="39" t="s">
        <v>3091</v>
      </c>
      <c r="B957" s="38" t="s">
        <v>103</v>
      </c>
      <c r="C957" s="63" t="s">
        <v>36</v>
      </c>
      <c r="D957" s="41">
        <v>48000</v>
      </c>
      <c r="E957" s="52" t="s">
        <v>36</v>
      </c>
      <c r="F957" s="41">
        <v>24000</v>
      </c>
      <c r="G957" s="52" t="s">
        <v>36</v>
      </c>
      <c r="H957" s="41">
        <v>24000</v>
      </c>
      <c r="I957" s="52" t="s">
        <v>36</v>
      </c>
      <c r="J957" s="41">
        <v>48000</v>
      </c>
      <c r="K957" s="52" t="s">
        <v>36</v>
      </c>
      <c r="L957" s="41">
        <v>48000</v>
      </c>
      <c r="N957" s="46"/>
    </row>
    <row r="958" spans="1:14">
      <c r="A958" s="39" t="s">
        <v>104</v>
      </c>
      <c r="B958" s="38" t="s">
        <v>105</v>
      </c>
      <c r="C958" s="63"/>
      <c r="D958" s="41">
        <v>67500</v>
      </c>
      <c r="E958" s="52"/>
      <c r="F958" s="41">
        <v>28125</v>
      </c>
      <c r="G958" s="52"/>
      <c r="H958" s="41">
        <v>39375</v>
      </c>
      <c r="I958" s="52"/>
      <c r="J958" s="41">
        <v>67500</v>
      </c>
      <c r="K958" s="52"/>
      <c r="L958" s="41">
        <v>67500</v>
      </c>
      <c r="N958" s="46"/>
    </row>
    <row r="959" spans="1:14">
      <c r="A959" s="39" t="s">
        <v>3092</v>
      </c>
      <c r="B959" s="61" t="s">
        <v>107</v>
      </c>
      <c r="C959" s="63"/>
      <c r="D959" s="41">
        <v>67500</v>
      </c>
      <c r="E959" s="52"/>
      <c r="F959" s="41">
        <v>28125</v>
      </c>
      <c r="G959" s="52"/>
      <c r="H959" s="41">
        <v>39375</v>
      </c>
      <c r="I959" s="52"/>
      <c r="J959" s="41">
        <v>67500</v>
      </c>
      <c r="K959" s="52"/>
      <c r="L959" s="41">
        <v>67500</v>
      </c>
      <c r="N959" s="46"/>
    </row>
    <row r="960" spans="1:14">
      <c r="A960" s="39" t="s">
        <v>3093</v>
      </c>
      <c r="B960" s="38" t="s">
        <v>109</v>
      </c>
      <c r="C960" s="63"/>
      <c r="D960" s="41">
        <v>10000</v>
      </c>
      <c r="E960" s="52"/>
      <c r="F960" s="41">
        <v>10000</v>
      </c>
      <c r="G960" s="52"/>
      <c r="H960" s="41">
        <v>0</v>
      </c>
      <c r="I960" s="52"/>
      <c r="J960" s="41">
        <v>10000</v>
      </c>
      <c r="K960" s="52"/>
      <c r="L960" s="41">
        <v>12000</v>
      </c>
      <c r="N960" s="46"/>
    </row>
    <row r="961" spans="1:14">
      <c r="A961" s="39" t="s">
        <v>3094</v>
      </c>
      <c r="B961" s="38" t="s">
        <v>111</v>
      </c>
      <c r="C961" s="63"/>
      <c r="D961" s="41">
        <v>4000</v>
      </c>
      <c r="E961" s="52"/>
      <c r="F961" s="41">
        <v>4000</v>
      </c>
      <c r="G961" s="52"/>
      <c r="H961" s="41">
        <v>0</v>
      </c>
      <c r="I961" s="52"/>
      <c r="J961" s="41">
        <v>4000</v>
      </c>
      <c r="K961" s="52"/>
      <c r="L961" s="41">
        <v>4000</v>
      </c>
      <c r="N961" s="46"/>
    </row>
    <row r="962" spans="1:14">
      <c r="A962" s="39" t="s">
        <v>3095</v>
      </c>
      <c r="B962" s="38" t="s">
        <v>635</v>
      </c>
      <c r="C962" s="63"/>
      <c r="D962" s="41">
        <v>10000</v>
      </c>
      <c r="E962" s="52"/>
      <c r="F962" s="41">
        <v>0</v>
      </c>
      <c r="G962" s="52"/>
      <c r="H962" s="41">
        <v>10000</v>
      </c>
      <c r="I962" s="52"/>
      <c r="J962" s="41">
        <v>10000</v>
      </c>
      <c r="K962" s="52"/>
      <c r="L962" s="41">
        <v>10000</v>
      </c>
    </row>
    <row r="963" spans="1:14">
      <c r="A963" s="39" t="s">
        <v>3099</v>
      </c>
      <c r="B963" s="38" t="s">
        <v>3100</v>
      </c>
      <c r="C963" s="63"/>
      <c r="D963" s="41">
        <v>57923</v>
      </c>
      <c r="E963" s="52"/>
      <c r="F963" s="41">
        <v>57923</v>
      </c>
      <c r="G963" s="52"/>
      <c r="H963" s="41">
        <v>0</v>
      </c>
      <c r="I963" s="52"/>
      <c r="J963" s="41">
        <v>57923</v>
      </c>
      <c r="K963" s="52"/>
      <c r="L963" s="41">
        <v>64960</v>
      </c>
      <c r="N963" s="41"/>
    </row>
    <row r="964" spans="1:14">
      <c r="A964" s="39" t="s">
        <v>125</v>
      </c>
      <c r="B964" s="38" t="s">
        <v>124</v>
      </c>
      <c r="C964" s="63"/>
      <c r="D964" s="41">
        <v>57923</v>
      </c>
      <c r="E964" s="52"/>
      <c r="F964" s="41">
        <v>0</v>
      </c>
      <c r="G964" s="52"/>
      <c r="H964" s="41">
        <v>57923</v>
      </c>
      <c r="I964" s="52"/>
      <c r="J964" s="41">
        <v>57923</v>
      </c>
      <c r="K964" s="52"/>
      <c r="L964" s="41">
        <v>64960</v>
      </c>
      <c r="N964" s="45"/>
    </row>
    <row r="965" spans="1:14">
      <c r="A965" s="39" t="s">
        <v>3101</v>
      </c>
      <c r="B965" s="38" t="s">
        <v>127</v>
      </c>
      <c r="C965" s="52"/>
      <c r="D965" s="41">
        <v>83409.119999999995</v>
      </c>
      <c r="E965" s="52"/>
      <c r="F965" s="41">
        <v>41704.559999999998</v>
      </c>
      <c r="G965" s="52"/>
      <c r="H965" s="41">
        <v>41704.559999999998</v>
      </c>
      <c r="I965" s="52"/>
      <c r="J965" s="41">
        <v>83409.119999999995</v>
      </c>
      <c r="K965" s="52"/>
      <c r="L965" s="41">
        <v>93542.42</v>
      </c>
      <c r="N965" s="41"/>
    </row>
    <row r="966" spans="1:14">
      <c r="A966" s="39" t="s">
        <v>128</v>
      </c>
      <c r="B966" s="38" t="s">
        <v>129</v>
      </c>
      <c r="C966" s="52"/>
      <c r="D966" s="41">
        <v>11399.04</v>
      </c>
      <c r="E966" s="52"/>
      <c r="F966" s="41">
        <v>1200</v>
      </c>
      <c r="G966" s="52"/>
      <c r="H966" s="41">
        <v>12701.52</v>
      </c>
      <c r="I966" s="52"/>
      <c r="J966" s="41">
        <v>13901.52</v>
      </c>
      <c r="K966" s="52"/>
      <c r="L966" s="41">
        <v>15590.4</v>
      </c>
      <c r="N966" s="45"/>
    </row>
    <row r="967" spans="1:14">
      <c r="A967" s="39" t="s">
        <v>3106</v>
      </c>
      <c r="B967" s="61" t="s">
        <v>131</v>
      </c>
      <c r="C967" s="52"/>
      <c r="D967" s="41">
        <v>6487.5</v>
      </c>
      <c r="E967" s="52"/>
      <c r="F967" s="41">
        <v>4125</v>
      </c>
      <c r="G967" s="52"/>
      <c r="H967" s="41">
        <v>2475</v>
      </c>
      <c r="I967" s="52"/>
      <c r="J967" s="41">
        <v>6600</v>
      </c>
      <c r="K967" s="52"/>
      <c r="L967" s="41">
        <v>8247.7000000000007</v>
      </c>
      <c r="N967" s="45"/>
    </row>
    <row r="968" spans="1:14">
      <c r="A968" s="47"/>
      <c r="B968" s="48"/>
      <c r="C968" s="128"/>
      <c r="D968" s="664"/>
      <c r="E968" s="128"/>
      <c r="F968" s="664"/>
      <c r="G968" s="128"/>
      <c r="H968" s="664"/>
      <c r="I968" s="128"/>
      <c r="J968" s="664"/>
      <c r="K968" s="128"/>
      <c r="L968" s="664"/>
      <c r="N968" s="45"/>
    </row>
    <row r="969" spans="1:14">
      <c r="A969" s="201" t="s">
        <v>653</v>
      </c>
      <c r="B969" s="201"/>
      <c r="C969" s="201" t="s">
        <v>337</v>
      </c>
      <c r="D969" s="201"/>
      <c r="E969" s="201"/>
      <c r="F969" s="201"/>
      <c r="G969" s="201"/>
      <c r="H969" s="201" t="s">
        <v>3245</v>
      </c>
      <c r="I969" s="201"/>
      <c r="J969" s="201"/>
      <c r="K969" s="201"/>
      <c r="L969" s="201"/>
      <c r="N969" s="45"/>
    </row>
    <row r="970" spans="1:14" ht="16.5">
      <c r="A970" s="741"/>
      <c r="B970" s="741"/>
      <c r="C970" s="741"/>
      <c r="D970" s="741"/>
      <c r="E970" s="741"/>
      <c r="F970" s="741"/>
      <c r="G970" s="741"/>
      <c r="H970" s="741"/>
      <c r="I970" s="741"/>
      <c r="J970" s="741"/>
      <c r="K970" s="741"/>
      <c r="L970" s="741"/>
    </row>
    <row r="971" spans="1:14" ht="16.5">
      <c r="A971" s="741"/>
      <c r="B971" s="741"/>
      <c r="C971" s="741"/>
      <c r="D971" s="741"/>
      <c r="E971" s="741"/>
      <c r="F971" s="741"/>
      <c r="G971" s="741"/>
      <c r="H971" s="741" t="s">
        <v>3219</v>
      </c>
      <c r="I971" s="741"/>
      <c r="J971" s="741"/>
      <c r="K971" s="741"/>
      <c r="L971" s="741"/>
    </row>
    <row r="972" spans="1:14">
      <c r="A972" s="201" t="s">
        <v>3344</v>
      </c>
      <c r="B972" s="201"/>
      <c r="C972" s="201"/>
      <c r="D972" s="201" t="s">
        <v>54</v>
      </c>
      <c r="E972" s="201"/>
      <c r="F972" s="201"/>
      <c r="G972" s="201"/>
      <c r="H972" s="201" t="s">
        <v>3232</v>
      </c>
      <c r="I972" s="201"/>
      <c r="J972" s="201"/>
      <c r="K972" s="201"/>
      <c r="L972" s="201"/>
    </row>
    <row r="973" spans="1:14">
      <c r="A973" s="334" t="s">
        <v>3345</v>
      </c>
      <c r="B973" s="334"/>
      <c r="C973" s="334"/>
      <c r="D973" s="334" t="s">
        <v>343</v>
      </c>
      <c r="E973" s="334"/>
      <c r="F973" s="334"/>
      <c r="G973" s="334"/>
      <c r="H973" s="334" t="s">
        <v>3221</v>
      </c>
      <c r="I973" s="334"/>
      <c r="J973" s="334"/>
      <c r="K973" s="334"/>
      <c r="L973" s="334"/>
    </row>
    <row r="975" spans="1:14" ht="16.5">
      <c r="A975" s="1" t="s">
        <v>3207</v>
      </c>
      <c r="B975" s="741"/>
      <c r="C975" s="741"/>
      <c r="D975" s="741"/>
      <c r="E975" s="741"/>
      <c r="F975" s="741"/>
      <c r="G975" s="741"/>
      <c r="H975" s="741"/>
      <c r="I975" s="741"/>
      <c r="J975" s="741"/>
      <c r="K975" s="741"/>
      <c r="L975" s="742" t="s">
        <v>3208</v>
      </c>
    </row>
    <row r="976" spans="1:14" ht="16.5">
      <c r="A976" s="1" t="s">
        <v>3298</v>
      </c>
      <c r="B976" s="741"/>
      <c r="C976" s="741"/>
      <c r="D976" s="741"/>
      <c r="E976" s="741"/>
      <c r="F976" s="741"/>
      <c r="G976" s="741"/>
      <c r="H976" s="741"/>
      <c r="I976" s="741"/>
      <c r="J976" s="741"/>
      <c r="K976" s="741"/>
      <c r="L976" s="741"/>
    </row>
    <row r="977" spans="1:14" ht="16.5">
      <c r="A977" s="741"/>
      <c r="B977" s="741"/>
      <c r="C977" s="741"/>
      <c r="D977" s="741"/>
      <c r="E977" s="741"/>
      <c r="F977" s="741"/>
      <c r="G977" s="741"/>
      <c r="H977" s="741"/>
      <c r="I977" s="741"/>
      <c r="J977" s="741"/>
      <c r="K977" s="741"/>
      <c r="L977" s="741"/>
    </row>
    <row r="978" spans="1:14" ht="15.75">
      <c r="A978" s="743" t="s">
        <v>3210</v>
      </c>
      <c r="B978" s="744"/>
      <c r="C978" s="744"/>
      <c r="D978" s="744"/>
      <c r="E978" s="744"/>
      <c r="F978" s="744"/>
      <c r="G978" s="744"/>
      <c r="H978" s="744"/>
      <c r="I978" s="744"/>
      <c r="J978" s="744"/>
      <c r="K978" s="744"/>
      <c r="L978" s="745"/>
    </row>
    <row r="979" spans="1:14" ht="15.75">
      <c r="A979" s="746" t="s">
        <v>3211</v>
      </c>
      <c r="B979" s="747"/>
      <c r="C979" s="747"/>
      <c r="D979" s="747"/>
      <c r="E979" s="747"/>
      <c r="F979" s="747"/>
      <c r="G979" s="747"/>
      <c r="H979" s="747"/>
      <c r="I979" s="747"/>
      <c r="J979" s="747"/>
      <c r="K979" s="747"/>
      <c r="L979" s="748"/>
    </row>
    <row r="980" spans="1:14" ht="14.25" customHeight="1">
      <c r="A980" s="303"/>
      <c r="B980" s="301"/>
      <c r="C980" s="301"/>
      <c r="D980" s="301"/>
      <c r="E980" s="301"/>
      <c r="F980" s="301"/>
      <c r="G980" s="301"/>
      <c r="H980" s="301"/>
      <c r="I980" s="301"/>
      <c r="J980" s="301"/>
      <c r="K980" s="301"/>
      <c r="L980" s="302"/>
    </row>
    <row r="981" spans="1:14" ht="16.5">
      <c r="A981" s="767" t="s">
        <v>3346</v>
      </c>
      <c r="B981" s="301"/>
      <c r="C981" s="301"/>
      <c r="D981" s="301"/>
      <c r="E981" s="301"/>
      <c r="F981" s="301"/>
      <c r="G981" s="301"/>
      <c r="H981" s="301"/>
      <c r="I981" s="301"/>
      <c r="J981" s="301"/>
      <c r="K981" s="301"/>
      <c r="L981" s="302"/>
    </row>
    <row r="982" spans="1:14" ht="14.25" customHeight="1">
      <c r="A982" s="751"/>
      <c r="B982" s="752"/>
      <c r="C982" s="752"/>
      <c r="D982" s="752"/>
      <c r="E982" s="752"/>
      <c r="F982" s="752"/>
      <c r="G982" s="752"/>
      <c r="H982" s="752"/>
      <c r="I982" s="752"/>
      <c r="J982" s="752"/>
      <c r="K982" s="752"/>
      <c r="L982" s="753"/>
    </row>
    <row r="983" spans="1:14" ht="15.75">
      <c r="A983" s="270"/>
      <c r="B983" s="357" t="s">
        <v>3213</v>
      </c>
      <c r="C983" s="267" t="s">
        <v>8</v>
      </c>
      <c r="D983" s="268"/>
      <c r="E983" s="271" t="s">
        <v>3214</v>
      </c>
      <c r="F983" s="271"/>
      <c r="G983" s="271"/>
      <c r="H983" s="271"/>
      <c r="I983" s="271"/>
      <c r="J983" s="272"/>
      <c r="K983" s="287" t="s">
        <v>16</v>
      </c>
      <c r="L983" s="268"/>
    </row>
    <row r="984" spans="1:14" ht="15.75">
      <c r="A984" s="277" t="s">
        <v>3215</v>
      </c>
      <c r="B984" s="337" t="s">
        <v>11</v>
      </c>
      <c r="C984" s="278" t="s">
        <v>312</v>
      </c>
      <c r="D984" s="279"/>
      <c r="E984" s="754" t="s">
        <v>14</v>
      </c>
      <c r="F984" s="755"/>
      <c r="G984" s="768" t="s">
        <v>15</v>
      </c>
      <c r="H984" s="755"/>
      <c r="I984" s="267" t="s">
        <v>19</v>
      </c>
      <c r="J984" s="268"/>
      <c r="K984" s="346" t="s">
        <v>20</v>
      </c>
      <c r="L984" s="279"/>
    </row>
    <row r="985" spans="1:14" ht="15.75">
      <c r="A985" s="393"/>
      <c r="B985" s="757"/>
      <c r="C985" s="756"/>
      <c r="D985" s="757"/>
      <c r="E985" s="758" t="s">
        <v>13</v>
      </c>
      <c r="F985" s="759"/>
      <c r="G985" s="346" t="s">
        <v>3216</v>
      </c>
      <c r="H985" s="279"/>
      <c r="I985" s="756"/>
      <c r="J985" s="757"/>
      <c r="K985" s="756"/>
      <c r="L985" s="757"/>
    </row>
    <row r="986" spans="1:14">
      <c r="A986" s="760">
        <v>1</v>
      </c>
      <c r="B986" s="783">
        <v>2</v>
      </c>
      <c r="C986" s="761">
        <v>3</v>
      </c>
      <c r="D986" s="762"/>
      <c r="E986" s="761">
        <v>4</v>
      </c>
      <c r="F986" s="762"/>
      <c r="G986" s="761">
        <v>5</v>
      </c>
      <c r="H986" s="762"/>
      <c r="I986" s="761">
        <v>6</v>
      </c>
      <c r="J986" s="762"/>
      <c r="K986" s="761">
        <v>7</v>
      </c>
      <c r="L986" s="762"/>
    </row>
    <row r="987" spans="1:14">
      <c r="A987" s="39" t="s">
        <v>3201</v>
      </c>
      <c r="B987" s="61" t="s">
        <v>133</v>
      </c>
      <c r="C987" s="63"/>
      <c r="D987" s="62">
        <v>2292.6</v>
      </c>
      <c r="E987" s="52"/>
      <c r="F987" s="41">
        <v>1169.44</v>
      </c>
      <c r="G987" s="52"/>
      <c r="H987" s="41">
        <v>5781.32</v>
      </c>
      <c r="I987" s="52"/>
      <c r="J987" s="41">
        <v>6950.76</v>
      </c>
      <c r="K987" s="52"/>
      <c r="L987" s="41">
        <v>7795.2</v>
      </c>
      <c r="N987" s="46"/>
    </row>
    <row r="988" spans="1:14">
      <c r="A988" s="39" t="s">
        <v>3202</v>
      </c>
      <c r="B988" s="61"/>
      <c r="C988" s="63"/>
      <c r="D988" s="41"/>
      <c r="E988" s="52"/>
      <c r="F988" s="41"/>
      <c r="G988" s="52"/>
      <c r="H988" s="41"/>
      <c r="I988" s="52"/>
      <c r="J988" s="41"/>
      <c r="K988" s="52"/>
      <c r="L988" s="41"/>
      <c r="N988" s="45"/>
    </row>
    <row r="989" spans="1:14">
      <c r="A989" s="39" t="s">
        <v>3111</v>
      </c>
      <c r="B989" s="61" t="s">
        <v>137</v>
      </c>
      <c r="C989" s="63"/>
      <c r="D989" s="41">
        <v>30000</v>
      </c>
      <c r="E989" s="52"/>
      <c r="F989" s="41">
        <v>0</v>
      </c>
      <c r="G989" s="52"/>
      <c r="H989" s="41">
        <v>30000</v>
      </c>
      <c r="I989" s="52"/>
      <c r="J989" s="41">
        <v>30000</v>
      </c>
      <c r="K989" s="52"/>
      <c r="L989" s="41">
        <v>30000</v>
      </c>
      <c r="N989" s="45"/>
    </row>
    <row r="990" spans="1:14">
      <c r="A990" s="771" t="s">
        <v>3112</v>
      </c>
      <c r="B990" s="790"/>
      <c r="C990" s="808" t="s">
        <v>36</v>
      </c>
      <c r="D990" s="765">
        <f>D957+D958+D959+D960+D961+D962+D963+D964+D965+D966+D967+D968+D987+D988+D989</f>
        <v>456434.25999999995</v>
      </c>
      <c r="E990" s="809" t="s">
        <v>36</v>
      </c>
      <c r="F990" s="765">
        <f>F957+F958+F959+F960+F961+F962+F963+F964+F965+F966+F967+F968+F987+F988+F989</f>
        <v>200372</v>
      </c>
      <c r="G990" s="809" t="s">
        <v>36</v>
      </c>
      <c r="H990" s="765">
        <f>H957+H958+H959+H960+H961+H962+H963+H964+H965+H966+H967+H968+H987+H988+H989</f>
        <v>263335.40000000002</v>
      </c>
      <c r="I990" s="809" t="s">
        <v>36</v>
      </c>
      <c r="J990" s="765">
        <f>J957+J958+J959+J960+J961+J962+J963+J964+J965+J966+J967+J968+J987+J988+J989</f>
        <v>463707.4</v>
      </c>
      <c r="K990" s="809" t="s">
        <v>36</v>
      </c>
      <c r="L990" s="765">
        <f>L957+L958+L959+L960+L961+L962+L963+L964+L965+L966+L967+L968+L987+L988+L989</f>
        <v>494095.72000000003</v>
      </c>
      <c r="N990" s="45"/>
    </row>
    <row r="991" spans="1:14">
      <c r="A991" s="840" t="s">
        <v>3113</v>
      </c>
      <c r="B991" s="838"/>
      <c r="C991" s="833" t="s">
        <v>36</v>
      </c>
      <c r="D991" s="834">
        <f>SUM(D955+D990)</f>
        <v>1198460.26</v>
      </c>
      <c r="E991" s="841" t="s">
        <v>36</v>
      </c>
      <c r="F991" s="834">
        <f>F990+F955</f>
        <v>572710</v>
      </c>
      <c r="G991" s="841" t="s">
        <v>36</v>
      </c>
      <c r="H991" s="834">
        <f>H990+H955</f>
        <v>691673.4</v>
      </c>
      <c r="I991" s="841" t="s">
        <v>36</v>
      </c>
      <c r="J991" s="834">
        <f>J955+J990</f>
        <v>1264383.3999999999</v>
      </c>
      <c r="K991" s="841" t="s">
        <v>36</v>
      </c>
      <c r="L991" s="834">
        <f>L990+L955</f>
        <v>1379215.72</v>
      </c>
      <c r="N991" s="45"/>
    </row>
    <row r="992" spans="1:14">
      <c r="A992" s="407" t="s">
        <v>3114</v>
      </c>
      <c r="B992" s="790"/>
      <c r="C992" s="808" t="s">
        <v>36</v>
      </c>
      <c r="D992" s="765">
        <f>D955+D990</f>
        <v>1198460.26</v>
      </c>
      <c r="E992" s="809" t="s">
        <v>36</v>
      </c>
      <c r="F992" s="765">
        <f>F955+F990</f>
        <v>572710</v>
      </c>
      <c r="G992" s="809" t="s">
        <v>36</v>
      </c>
      <c r="H992" s="765">
        <f>H990+H955</f>
        <v>691673.4</v>
      </c>
      <c r="I992" s="809" t="s">
        <v>36</v>
      </c>
      <c r="J992" s="765">
        <f>J955+J990</f>
        <v>1264383.3999999999</v>
      </c>
      <c r="K992" s="809" t="s">
        <v>36</v>
      </c>
      <c r="L992" s="765">
        <f>L955+L990</f>
        <v>1379215.72</v>
      </c>
      <c r="N992" s="45"/>
    </row>
    <row r="993" spans="1:14" ht="9" customHeight="1">
      <c r="A993" s="39"/>
      <c r="B993" s="39"/>
      <c r="C993" s="63"/>
      <c r="D993" s="41"/>
      <c r="E993" s="52"/>
      <c r="F993" s="41"/>
      <c r="G993" s="52"/>
      <c r="H993" s="41"/>
      <c r="I993" s="52"/>
      <c r="J993" s="41"/>
      <c r="K993" s="52"/>
      <c r="L993" s="41"/>
      <c r="N993" s="45"/>
    </row>
    <row r="994" spans="1:14">
      <c r="A994" s="588" t="s">
        <v>3115</v>
      </c>
      <c r="B994" s="78"/>
      <c r="C994" s="63"/>
      <c r="D994" s="41"/>
      <c r="E994" s="52"/>
      <c r="F994" s="41"/>
      <c r="G994" s="52"/>
      <c r="H994" s="41"/>
      <c r="I994" s="52"/>
      <c r="J994" s="41"/>
      <c r="K994" s="52"/>
      <c r="L994" s="41"/>
      <c r="N994" s="45"/>
    </row>
    <row r="995" spans="1:14">
      <c r="A995" s="39" t="s">
        <v>3116</v>
      </c>
      <c r="B995" s="38" t="s">
        <v>146</v>
      </c>
      <c r="C995" s="63" t="s">
        <v>36</v>
      </c>
      <c r="D995" s="41">
        <v>85432.5</v>
      </c>
      <c r="E995" s="52" t="s">
        <v>36</v>
      </c>
      <c r="F995" s="41">
        <v>34011.24</v>
      </c>
      <c r="G995" s="52" t="s">
        <v>36</v>
      </c>
      <c r="H995" s="41">
        <v>35988.76</v>
      </c>
      <c r="I995" s="52" t="s">
        <v>36</v>
      </c>
      <c r="J995" s="41">
        <v>70000</v>
      </c>
      <c r="K995" s="52" t="s">
        <v>36</v>
      </c>
      <c r="L995" s="41">
        <v>70000</v>
      </c>
      <c r="N995" s="45"/>
    </row>
    <row r="996" spans="1:14">
      <c r="A996" s="39" t="s">
        <v>3119</v>
      </c>
      <c r="B996" s="38" t="s">
        <v>152</v>
      </c>
      <c r="C996" s="63"/>
      <c r="D996" s="41">
        <v>25205.599999999999</v>
      </c>
      <c r="E996" s="52"/>
      <c r="F996" s="41">
        <v>23130</v>
      </c>
      <c r="G996" s="52"/>
      <c r="H996" s="41">
        <v>23870</v>
      </c>
      <c r="I996" s="52"/>
      <c r="J996" s="41">
        <v>47000</v>
      </c>
      <c r="K996" s="52"/>
      <c r="L996" s="41">
        <v>47000</v>
      </c>
      <c r="N996" s="45"/>
    </row>
    <row r="997" spans="1:14">
      <c r="A997" s="39" t="s">
        <v>3126</v>
      </c>
      <c r="B997" s="38" t="s">
        <v>164</v>
      </c>
      <c r="C997" s="63"/>
      <c r="D997" s="41">
        <v>0</v>
      </c>
      <c r="E997" s="52"/>
      <c r="F997" s="41">
        <v>0</v>
      </c>
      <c r="G997" s="52"/>
      <c r="H997" s="41">
        <v>1000</v>
      </c>
      <c r="I997" s="52"/>
      <c r="J997" s="41">
        <v>1000</v>
      </c>
      <c r="K997" s="52"/>
      <c r="L997" s="41">
        <v>1000</v>
      </c>
      <c r="N997" s="45"/>
    </row>
    <row r="998" spans="1:14">
      <c r="A998" s="39" t="s">
        <v>3127</v>
      </c>
      <c r="B998" s="38" t="s">
        <v>166</v>
      </c>
      <c r="C998" s="63"/>
      <c r="D998" s="41">
        <v>5000</v>
      </c>
      <c r="E998" s="52"/>
      <c r="F998" s="41">
        <v>6000</v>
      </c>
      <c r="G998" s="52"/>
      <c r="H998" s="41">
        <v>0</v>
      </c>
      <c r="I998" s="52"/>
      <c r="J998" s="41">
        <v>6000</v>
      </c>
      <c r="K998" s="52"/>
      <c r="L998" s="41">
        <v>6000</v>
      </c>
      <c r="N998" s="45">
        <f>J998-F998</f>
        <v>0</v>
      </c>
    </row>
    <row r="999" spans="1:14">
      <c r="A999" s="39" t="s">
        <v>3347</v>
      </c>
      <c r="B999" s="38" t="s">
        <v>3317</v>
      </c>
      <c r="C999" s="63"/>
      <c r="D999" s="41">
        <v>0</v>
      </c>
      <c r="E999" s="52"/>
      <c r="F999" s="41">
        <v>0</v>
      </c>
      <c r="G999" s="52"/>
      <c r="H999" s="41">
        <v>5000</v>
      </c>
      <c r="I999" s="52"/>
      <c r="J999" s="41">
        <v>5000</v>
      </c>
      <c r="K999" s="52"/>
      <c r="L999" s="41">
        <v>5000</v>
      </c>
      <c r="N999" s="45"/>
    </row>
    <row r="1000" spans="1:14">
      <c r="A1000" s="556" t="s">
        <v>3318</v>
      </c>
      <c r="B1000" s="38"/>
      <c r="C1000" s="63"/>
      <c r="D1000" s="41"/>
      <c r="E1000" s="52"/>
      <c r="F1000" s="41"/>
      <c r="G1000" s="52"/>
      <c r="H1000" s="41"/>
      <c r="I1000" s="52"/>
      <c r="J1000" s="41"/>
      <c r="K1000" s="52"/>
      <c r="L1000" s="41"/>
      <c r="N1000" s="45"/>
    </row>
    <row r="1001" spans="1:14">
      <c r="A1001" s="556" t="s">
        <v>3348</v>
      </c>
      <c r="B1001" s="836" t="s">
        <v>201</v>
      </c>
      <c r="C1001" s="63"/>
      <c r="D1001" s="41">
        <v>0</v>
      </c>
      <c r="E1001" s="52"/>
      <c r="F1001" s="41">
        <v>0</v>
      </c>
      <c r="G1001" s="52"/>
      <c r="H1001" s="41">
        <v>20000</v>
      </c>
      <c r="I1001" s="52"/>
      <c r="J1001" s="41">
        <v>20000</v>
      </c>
      <c r="K1001" s="52"/>
      <c r="L1001" s="41">
        <v>20000</v>
      </c>
      <c r="N1001" s="45"/>
    </row>
    <row r="1002" spans="1:14">
      <c r="A1002" s="39" t="s">
        <v>3166</v>
      </c>
      <c r="B1002" s="61" t="s">
        <v>223</v>
      </c>
      <c r="C1002" s="63"/>
      <c r="D1002" s="125"/>
      <c r="E1002" s="52"/>
      <c r="F1002" s="41"/>
      <c r="G1002" s="52"/>
      <c r="H1002" s="41"/>
      <c r="I1002" s="52"/>
      <c r="J1002" s="41"/>
      <c r="K1002" s="52"/>
      <c r="L1002" s="41"/>
      <c r="N1002" s="45"/>
    </row>
    <row r="1003" spans="1:14">
      <c r="A1003" s="39" t="s">
        <v>3349</v>
      </c>
      <c r="B1003" s="61"/>
      <c r="C1003" s="63"/>
      <c r="D1003" s="50">
        <v>100000</v>
      </c>
      <c r="E1003" s="52"/>
      <c r="F1003" s="41">
        <v>67720</v>
      </c>
      <c r="G1003" s="52"/>
      <c r="H1003" s="41">
        <v>32280</v>
      </c>
      <c r="I1003" s="52"/>
      <c r="J1003" s="41">
        <v>100000</v>
      </c>
      <c r="K1003" s="52"/>
      <c r="L1003" s="41">
        <v>100000</v>
      </c>
      <c r="N1003" s="45"/>
    </row>
    <row r="1004" spans="1:14">
      <c r="A1004" s="771" t="s">
        <v>3204</v>
      </c>
      <c r="B1004" s="790"/>
      <c r="C1004" s="808" t="s">
        <v>36</v>
      </c>
      <c r="D1004" s="765">
        <f>D995+D996+D997+D998+D999+D1000+D1001+D1003</f>
        <v>215638.1</v>
      </c>
      <c r="E1004" s="809" t="s">
        <v>36</v>
      </c>
      <c r="F1004" s="765">
        <f>SUM(F994:F1003)</f>
        <v>130861.23999999999</v>
      </c>
      <c r="G1004" s="809" t="s">
        <v>36</v>
      </c>
      <c r="H1004" s="765">
        <f>SUM(H994:H1003)</f>
        <v>118138.76000000001</v>
      </c>
      <c r="I1004" s="809" t="s">
        <v>36</v>
      </c>
      <c r="J1004" s="765">
        <f>SUM(J994:J1003)</f>
        <v>249000</v>
      </c>
      <c r="K1004" s="809" t="s">
        <v>36</v>
      </c>
      <c r="L1004" s="765">
        <f>SUM(L994:L1003)</f>
        <v>249000</v>
      </c>
      <c r="N1004" s="45"/>
    </row>
    <row r="1005" spans="1:14">
      <c r="A1005" s="842" t="s">
        <v>3205</v>
      </c>
      <c r="B1005" s="838"/>
      <c r="C1005" s="841" t="s">
        <v>36</v>
      </c>
      <c r="D1005" s="834">
        <f>SUM(D992+D1004)</f>
        <v>1414098.36</v>
      </c>
      <c r="E1005" s="841" t="s">
        <v>36</v>
      </c>
      <c r="F1005" s="834">
        <f>F992+F1004</f>
        <v>703571.24</v>
      </c>
      <c r="G1005" s="841" t="s">
        <v>36</v>
      </c>
      <c r="H1005" s="834">
        <f>H992+H1004</f>
        <v>809812.16</v>
      </c>
      <c r="I1005" s="841" t="s">
        <v>36</v>
      </c>
      <c r="J1005" s="834">
        <f>J992+J1004</f>
        <v>1513383.4</v>
      </c>
      <c r="K1005" s="841" t="s">
        <v>36</v>
      </c>
      <c r="L1005" s="843">
        <f>L992+L1004</f>
        <v>1628215.72</v>
      </c>
      <c r="N1005" s="45"/>
    </row>
    <row r="1006" spans="1:14" ht="15.75" thickBot="1">
      <c r="A1006" s="793" t="s">
        <v>3269</v>
      </c>
      <c r="B1006" s="794"/>
      <c r="C1006" s="815" t="s">
        <v>36</v>
      </c>
      <c r="D1006" s="796">
        <f>SUM(D992+D1004)</f>
        <v>1414098.36</v>
      </c>
      <c r="E1006" s="816" t="s">
        <v>36</v>
      </c>
      <c r="F1006" s="796">
        <f>SUM(F992+F1004)</f>
        <v>703571.24</v>
      </c>
      <c r="G1006" s="816" t="s">
        <v>36</v>
      </c>
      <c r="H1006" s="796">
        <f>H992+H1004</f>
        <v>809812.16</v>
      </c>
      <c r="I1006" s="816" t="s">
        <v>36</v>
      </c>
      <c r="J1006" s="796">
        <f>J992+J1004</f>
        <v>1513383.4</v>
      </c>
      <c r="K1006" s="816" t="s">
        <v>36</v>
      </c>
      <c r="L1006" s="798">
        <f>L992+L1004</f>
        <v>1628215.72</v>
      </c>
      <c r="N1006" s="45"/>
    </row>
    <row r="1007" spans="1:14" ht="15.75" thickTop="1">
      <c r="A1007" s="201" t="s">
        <v>653</v>
      </c>
      <c r="B1007" s="201"/>
      <c r="C1007" s="201" t="s">
        <v>337</v>
      </c>
      <c r="D1007" s="201"/>
      <c r="E1007" s="201"/>
      <c r="F1007" s="201"/>
      <c r="G1007" s="201"/>
      <c r="H1007" s="201" t="s">
        <v>3245</v>
      </c>
      <c r="I1007" s="201"/>
      <c r="J1007" s="201"/>
      <c r="K1007" s="201"/>
      <c r="L1007" s="201"/>
      <c r="N1007" s="45"/>
    </row>
    <row r="1008" spans="1:14" ht="16.5">
      <c r="A1008" s="741"/>
      <c r="B1008" s="741"/>
      <c r="C1008" s="741"/>
      <c r="D1008" s="741"/>
      <c r="E1008" s="741"/>
      <c r="F1008" s="741"/>
      <c r="G1008" s="741"/>
      <c r="H1008" s="741"/>
      <c r="I1008" s="741"/>
      <c r="J1008" s="741"/>
      <c r="K1008" s="741"/>
      <c r="L1008" s="741"/>
      <c r="N1008" s="45"/>
    </row>
    <row r="1009" spans="1:14" ht="16.5">
      <c r="A1009" s="741"/>
      <c r="B1009" s="741"/>
      <c r="C1009" s="741"/>
      <c r="D1009" s="741"/>
      <c r="E1009" s="741"/>
      <c r="F1009" s="741"/>
      <c r="G1009" s="741"/>
      <c r="H1009" s="741" t="s">
        <v>3219</v>
      </c>
      <c r="I1009" s="741"/>
      <c r="J1009" s="741"/>
      <c r="K1009" s="741"/>
      <c r="L1009" s="741"/>
      <c r="N1009" s="45"/>
    </row>
    <row r="1010" spans="1:14">
      <c r="A1010" s="201" t="s">
        <v>3350</v>
      </c>
      <c r="B1010" s="201"/>
      <c r="C1010" s="201"/>
      <c r="D1010" s="201" t="s">
        <v>54</v>
      </c>
      <c r="E1010" s="201"/>
      <c r="F1010" s="201"/>
      <c r="G1010" s="201"/>
      <c r="H1010" s="201" t="s">
        <v>3232</v>
      </c>
      <c r="I1010" s="201"/>
      <c r="J1010" s="201"/>
      <c r="K1010" s="201"/>
      <c r="L1010" s="201"/>
    </row>
    <row r="1011" spans="1:14">
      <c r="A1011" s="334" t="s">
        <v>3286</v>
      </c>
      <c r="B1011" s="334"/>
      <c r="C1011" s="334"/>
      <c r="D1011" s="334" t="s">
        <v>343</v>
      </c>
      <c r="E1011" s="334"/>
      <c r="F1011" s="334"/>
      <c r="G1011" s="334"/>
      <c r="H1011" s="334" t="s">
        <v>3221</v>
      </c>
      <c r="I1011" s="334"/>
      <c r="J1011" s="334"/>
      <c r="K1011" s="334"/>
      <c r="L1011" s="334"/>
    </row>
    <row r="1012" spans="1:14">
      <c r="A1012" s="334"/>
      <c r="B1012" s="334"/>
      <c r="C1012" s="334"/>
      <c r="D1012" s="334"/>
      <c r="E1012" s="334"/>
      <c r="F1012" s="334"/>
      <c r="G1012" s="334"/>
      <c r="H1012" s="334"/>
      <c r="I1012" s="334"/>
      <c r="J1012" s="334"/>
      <c r="K1012" s="334"/>
      <c r="L1012" s="334"/>
    </row>
    <row r="1013" spans="1:14">
      <c r="A1013" s="334"/>
      <c r="B1013" s="334"/>
      <c r="C1013" s="334"/>
      <c r="D1013" s="334"/>
      <c r="E1013" s="334"/>
      <c r="F1013" s="334"/>
      <c r="G1013" s="334"/>
      <c r="H1013" s="334"/>
      <c r="I1013" s="334"/>
      <c r="J1013" s="334"/>
      <c r="K1013" s="334"/>
      <c r="L1013" s="334"/>
    </row>
    <row r="1014" spans="1:14" ht="16.5">
      <c r="A1014" s="1" t="s">
        <v>3207</v>
      </c>
      <c r="B1014" s="741"/>
      <c r="C1014" s="741"/>
      <c r="D1014" s="741"/>
      <c r="E1014" s="741"/>
      <c r="F1014" s="741"/>
      <c r="G1014" s="741"/>
      <c r="H1014" s="741"/>
      <c r="I1014" s="741"/>
      <c r="J1014" s="741"/>
      <c r="K1014" s="741"/>
      <c r="L1014" s="742" t="s">
        <v>3208</v>
      </c>
    </row>
    <row r="1015" spans="1:14" ht="16.5">
      <c r="A1015" s="1" t="s">
        <v>3271</v>
      </c>
      <c r="B1015" s="741"/>
      <c r="C1015" s="741"/>
      <c r="D1015" s="741"/>
      <c r="E1015" s="741"/>
      <c r="F1015" s="741"/>
      <c r="G1015" s="741"/>
      <c r="H1015" s="741"/>
      <c r="I1015" s="741"/>
      <c r="J1015" s="741"/>
      <c r="K1015" s="741"/>
      <c r="L1015" s="741"/>
    </row>
    <row r="1016" spans="1:14" ht="16.5">
      <c r="A1016" s="741"/>
      <c r="B1016" s="741"/>
      <c r="C1016" s="741"/>
      <c r="D1016" s="741"/>
      <c r="E1016" s="741"/>
      <c r="F1016" s="741"/>
      <c r="G1016" s="741"/>
      <c r="H1016" s="741"/>
      <c r="I1016" s="741"/>
      <c r="J1016" s="741"/>
      <c r="K1016" s="741"/>
      <c r="L1016" s="741"/>
    </row>
    <row r="1017" spans="1:14" ht="15.75">
      <c r="A1017" s="743" t="s">
        <v>3210</v>
      </c>
      <c r="B1017" s="744"/>
      <c r="C1017" s="744"/>
      <c r="D1017" s="744"/>
      <c r="E1017" s="744"/>
      <c r="F1017" s="744"/>
      <c r="G1017" s="744"/>
      <c r="H1017" s="744"/>
      <c r="I1017" s="744"/>
      <c r="J1017" s="744"/>
      <c r="K1017" s="744"/>
      <c r="L1017" s="745"/>
    </row>
    <row r="1018" spans="1:14" ht="15.75">
      <c r="A1018" s="746" t="s">
        <v>3211</v>
      </c>
      <c r="B1018" s="747"/>
      <c r="C1018" s="747"/>
      <c r="D1018" s="747"/>
      <c r="E1018" s="747"/>
      <c r="F1018" s="747"/>
      <c r="G1018" s="747"/>
      <c r="H1018" s="747"/>
      <c r="I1018" s="747"/>
      <c r="J1018" s="747"/>
      <c r="K1018" s="747"/>
      <c r="L1018" s="748"/>
    </row>
    <row r="1019" spans="1:14" ht="16.5">
      <c r="A1019" s="303"/>
      <c r="B1019" s="301"/>
      <c r="C1019" s="301"/>
      <c r="D1019" s="301"/>
      <c r="E1019" s="301"/>
      <c r="F1019" s="301"/>
      <c r="G1019" s="301"/>
      <c r="H1019" s="301"/>
      <c r="I1019" s="301"/>
      <c r="J1019" s="301"/>
      <c r="K1019" s="301"/>
      <c r="L1019" s="302"/>
    </row>
    <row r="1020" spans="1:14" ht="16.5">
      <c r="A1020" s="767" t="s">
        <v>3351</v>
      </c>
      <c r="B1020" s="301"/>
      <c r="C1020" s="301"/>
      <c r="D1020" s="301"/>
      <c r="E1020" s="301"/>
      <c r="F1020" s="301"/>
      <c r="G1020" s="301"/>
      <c r="H1020" s="301"/>
      <c r="I1020" s="301"/>
      <c r="J1020" s="301"/>
      <c r="K1020" s="301"/>
      <c r="L1020" s="302"/>
    </row>
    <row r="1021" spans="1:14" ht="16.5">
      <c r="A1021" s="751"/>
      <c r="B1021" s="752"/>
      <c r="C1021" s="752"/>
      <c r="D1021" s="752"/>
      <c r="E1021" s="752"/>
      <c r="F1021" s="752"/>
      <c r="G1021" s="752"/>
      <c r="H1021" s="752"/>
      <c r="I1021" s="752"/>
      <c r="J1021" s="752"/>
      <c r="K1021" s="752"/>
      <c r="L1021" s="753"/>
    </row>
    <row r="1022" spans="1:14" ht="15.75">
      <c r="A1022" s="270"/>
      <c r="B1022" s="357" t="s">
        <v>3213</v>
      </c>
      <c r="C1022" s="267" t="s">
        <v>8</v>
      </c>
      <c r="D1022" s="268"/>
      <c r="E1022" s="271" t="s">
        <v>3214</v>
      </c>
      <c r="F1022" s="271"/>
      <c r="G1022" s="271"/>
      <c r="H1022" s="271"/>
      <c r="I1022" s="271"/>
      <c r="J1022" s="272"/>
      <c r="K1022" s="287" t="s">
        <v>16</v>
      </c>
      <c r="L1022" s="268"/>
    </row>
    <row r="1023" spans="1:14" ht="15.75">
      <c r="A1023" s="277" t="s">
        <v>3215</v>
      </c>
      <c r="B1023" s="337" t="s">
        <v>11</v>
      </c>
      <c r="C1023" s="278" t="s">
        <v>312</v>
      </c>
      <c r="D1023" s="279"/>
      <c r="E1023" s="754" t="s">
        <v>14</v>
      </c>
      <c r="F1023" s="755"/>
      <c r="G1023" s="768" t="s">
        <v>15</v>
      </c>
      <c r="H1023" s="755"/>
      <c r="I1023" s="267" t="s">
        <v>19</v>
      </c>
      <c r="J1023" s="268"/>
      <c r="K1023" s="346" t="s">
        <v>20</v>
      </c>
      <c r="L1023" s="279"/>
    </row>
    <row r="1024" spans="1:14" ht="15.75">
      <c r="A1024" s="393"/>
      <c r="B1024" s="757"/>
      <c r="C1024" s="756"/>
      <c r="D1024" s="757"/>
      <c r="E1024" s="758" t="s">
        <v>13</v>
      </c>
      <c r="F1024" s="759"/>
      <c r="G1024" s="346" t="s">
        <v>3216</v>
      </c>
      <c r="H1024" s="279"/>
      <c r="I1024" s="756"/>
      <c r="J1024" s="757"/>
      <c r="K1024" s="756"/>
      <c r="L1024" s="757"/>
    </row>
    <row r="1025" spans="1:12">
      <c r="A1025" s="760">
        <v>1</v>
      </c>
      <c r="B1025" s="760">
        <v>2</v>
      </c>
      <c r="C1025" s="761">
        <v>3</v>
      </c>
      <c r="D1025" s="762"/>
      <c r="E1025" s="761">
        <v>4</v>
      </c>
      <c r="F1025" s="762"/>
      <c r="G1025" s="761">
        <v>5</v>
      </c>
      <c r="H1025" s="762"/>
      <c r="I1025" s="761">
        <v>6</v>
      </c>
      <c r="J1025" s="762"/>
      <c r="K1025" s="761">
        <v>7</v>
      </c>
      <c r="L1025" s="762"/>
    </row>
    <row r="1026" spans="1:12">
      <c r="A1026" s="118" t="s">
        <v>3083</v>
      </c>
      <c r="B1026" s="38"/>
      <c r="C1026" s="63"/>
      <c r="D1026" s="62"/>
      <c r="E1026" s="52"/>
      <c r="F1026" s="41"/>
      <c r="G1026" s="52"/>
      <c r="H1026" s="41"/>
      <c r="I1026" s="52"/>
      <c r="J1026" s="41"/>
      <c r="K1026" s="52"/>
      <c r="L1026" s="41"/>
    </row>
    <row r="1027" spans="1:12">
      <c r="A1027" s="365" t="s">
        <v>3084</v>
      </c>
      <c r="B1027" s="38"/>
      <c r="C1027" s="63"/>
      <c r="D1027" s="41"/>
      <c r="E1027" s="52"/>
      <c r="F1027" s="41"/>
      <c r="G1027" s="52"/>
      <c r="H1027" s="41"/>
      <c r="I1027" s="52"/>
      <c r="J1027" s="41"/>
      <c r="K1027" s="52"/>
      <c r="L1027" s="41"/>
    </row>
    <row r="1028" spans="1:12">
      <c r="A1028" s="588" t="s">
        <v>3115</v>
      </c>
      <c r="B1028" s="39"/>
      <c r="C1028" s="63"/>
      <c r="D1028" s="41"/>
      <c r="E1028" s="52"/>
      <c r="F1028" s="41"/>
      <c r="G1028" s="52"/>
      <c r="H1028" s="41"/>
      <c r="I1028" s="52"/>
      <c r="J1028" s="41"/>
      <c r="K1028" s="52"/>
      <c r="L1028" s="41"/>
    </row>
    <row r="1029" spans="1:12">
      <c r="A1029" s="39" t="s">
        <v>3116</v>
      </c>
      <c r="B1029" s="38" t="s">
        <v>146</v>
      </c>
      <c r="C1029" s="63" t="s">
        <v>36</v>
      </c>
      <c r="D1029" s="41">
        <v>20000</v>
      </c>
      <c r="E1029" s="52" t="s">
        <v>36</v>
      </c>
      <c r="F1029" s="41">
        <v>0</v>
      </c>
      <c r="G1029" s="52" t="s">
        <v>36</v>
      </c>
      <c r="H1029" s="41">
        <v>20000</v>
      </c>
      <c r="I1029" s="52" t="s">
        <v>36</v>
      </c>
      <c r="J1029" s="41">
        <v>20000</v>
      </c>
      <c r="K1029" s="52" t="s">
        <v>36</v>
      </c>
      <c r="L1029" s="41">
        <v>20000</v>
      </c>
    </row>
    <row r="1030" spans="1:12">
      <c r="A1030" s="39" t="s">
        <v>3119</v>
      </c>
      <c r="B1030" s="38" t="s">
        <v>152</v>
      </c>
      <c r="C1030" s="63"/>
      <c r="D1030" s="41">
        <v>10000</v>
      </c>
      <c r="E1030" s="52"/>
      <c r="F1030" s="41">
        <v>0</v>
      </c>
      <c r="G1030" s="52"/>
      <c r="H1030" s="41">
        <v>10000</v>
      </c>
      <c r="I1030" s="52"/>
      <c r="J1030" s="41">
        <v>10000</v>
      </c>
      <c r="K1030" s="52"/>
      <c r="L1030" s="41">
        <v>10000</v>
      </c>
    </row>
    <row r="1031" spans="1:12">
      <c r="A1031" s="39" t="s">
        <v>3352</v>
      </c>
      <c r="B1031" s="38" t="s">
        <v>196</v>
      </c>
      <c r="C1031" s="63"/>
      <c r="D1031" s="41">
        <v>60000</v>
      </c>
      <c r="E1031" s="52"/>
      <c r="F1031" s="41"/>
      <c r="G1031" s="52"/>
      <c r="H1031" s="41">
        <v>60000</v>
      </c>
      <c r="I1031" s="52"/>
      <c r="J1031" s="41">
        <v>60000</v>
      </c>
      <c r="K1031" s="52"/>
      <c r="L1031" s="41">
        <v>60000</v>
      </c>
    </row>
    <row r="1032" spans="1:12">
      <c r="A1032" s="771" t="s">
        <v>3204</v>
      </c>
      <c r="B1032" s="790"/>
      <c r="C1032" s="808" t="s">
        <v>36</v>
      </c>
      <c r="D1032" s="765">
        <f>SUM(D1028:D1031)</f>
        <v>90000</v>
      </c>
      <c r="E1032" s="809" t="s">
        <v>36</v>
      </c>
      <c r="F1032" s="765">
        <f>SUM(F1027:F1031)</f>
        <v>0</v>
      </c>
      <c r="G1032" s="809" t="s">
        <v>36</v>
      </c>
      <c r="H1032" s="765">
        <f>SUM(H1027:H1031)</f>
        <v>90000</v>
      </c>
      <c r="I1032" s="809" t="s">
        <v>36</v>
      </c>
      <c r="J1032" s="765">
        <f>SUM(J1027:J1031)</f>
        <v>90000</v>
      </c>
      <c r="K1032" s="809" t="s">
        <v>36</v>
      </c>
      <c r="L1032" s="765">
        <f>SUM(L1028:L1031)</f>
        <v>90000</v>
      </c>
    </row>
    <row r="1033" spans="1:12">
      <c r="A1033" s="842" t="s">
        <v>3205</v>
      </c>
      <c r="B1033" s="838"/>
      <c r="C1033" s="844" t="s">
        <v>36</v>
      </c>
      <c r="D1033" s="845">
        <f>D1032</f>
        <v>90000</v>
      </c>
      <c r="E1033" s="846" t="s">
        <v>36</v>
      </c>
      <c r="F1033" s="845">
        <f>F1032</f>
        <v>0</v>
      </c>
      <c r="G1033" s="846" t="s">
        <v>36</v>
      </c>
      <c r="H1033" s="845">
        <f>H1032</f>
        <v>90000</v>
      </c>
      <c r="I1033" s="846" t="s">
        <v>36</v>
      </c>
      <c r="J1033" s="845">
        <f>J1032</f>
        <v>90000</v>
      </c>
      <c r="K1033" s="846" t="s">
        <v>36</v>
      </c>
      <c r="L1033" s="845">
        <f>L1032</f>
        <v>90000</v>
      </c>
    </row>
    <row r="1034" spans="1:12" ht="15.75" thickBot="1">
      <c r="A1034" s="793" t="s">
        <v>3269</v>
      </c>
      <c r="B1034" s="794"/>
      <c r="C1034" s="815" t="s">
        <v>36</v>
      </c>
      <c r="D1034" s="796">
        <f>SUM(D1028:D1031)</f>
        <v>90000</v>
      </c>
      <c r="E1034" s="816" t="s">
        <v>36</v>
      </c>
      <c r="F1034" s="796">
        <f>SUM(F1028:F1031)</f>
        <v>0</v>
      </c>
      <c r="G1034" s="816" t="s">
        <v>36</v>
      </c>
      <c r="H1034" s="796">
        <f>SUM(H1028:H1031)</f>
        <v>90000</v>
      </c>
      <c r="I1034" s="816" t="s">
        <v>36</v>
      </c>
      <c r="J1034" s="796">
        <f>SUM(J1027:J1031)</f>
        <v>90000</v>
      </c>
      <c r="K1034" s="816" t="s">
        <v>36</v>
      </c>
      <c r="L1034" s="796">
        <f>L1033</f>
        <v>90000</v>
      </c>
    </row>
    <row r="1035" spans="1:12" ht="15.75" thickTop="1">
      <c r="A1035" s="556"/>
      <c r="B1035" s="587"/>
      <c r="C1035" s="63"/>
      <c r="D1035" s="78"/>
      <c r="E1035" s="52"/>
      <c r="F1035" s="78"/>
      <c r="G1035" s="52"/>
      <c r="H1035" s="78"/>
      <c r="I1035" s="52"/>
      <c r="J1035" s="78"/>
      <c r="K1035" s="52"/>
      <c r="L1035" s="78"/>
    </row>
    <row r="1036" spans="1:12">
      <c r="A1036" s="39"/>
      <c r="B1036" s="587"/>
      <c r="C1036" s="63"/>
      <c r="D1036" s="78"/>
      <c r="E1036" s="52"/>
      <c r="F1036" s="78"/>
      <c r="G1036" s="52"/>
      <c r="H1036" s="78"/>
      <c r="I1036" s="52"/>
      <c r="J1036" s="78"/>
      <c r="K1036" s="52"/>
      <c r="L1036" s="78"/>
    </row>
    <row r="1037" spans="1:12">
      <c r="A1037" s="39"/>
      <c r="B1037" s="587"/>
      <c r="C1037" s="63"/>
      <c r="D1037" s="78"/>
      <c r="E1037" s="52"/>
      <c r="F1037" s="78"/>
      <c r="G1037" s="52"/>
      <c r="H1037" s="78"/>
      <c r="I1037" s="52"/>
      <c r="J1037" s="78"/>
      <c r="K1037" s="52"/>
      <c r="L1037" s="78"/>
    </row>
    <row r="1038" spans="1:12">
      <c r="A1038" s="39"/>
      <c r="B1038" s="587"/>
      <c r="C1038" s="63"/>
      <c r="D1038" s="78"/>
      <c r="E1038" s="52"/>
      <c r="F1038" s="78"/>
      <c r="G1038" s="52"/>
      <c r="H1038" s="78"/>
      <c r="I1038" s="52"/>
      <c r="J1038" s="78"/>
      <c r="K1038" s="52"/>
      <c r="L1038" s="78"/>
    </row>
    <row r="1039" spans="1:12">
      <c r="A1039" s="39"/>
      <c r="B1039" s="587"/>
      <c r="C1039" s="63"/>
      <c r="D1039" s="78"/>
      <c r="E1039" s="52"/>
      <c r="F1039" s="78"/>
      <c r="G1039" s="52"/>
      <c r="H1039" s="78"/>
      <c r="I1039" s="52"/>
      <c r="J1039" s="78"/>
      <c r="K1039" s="52"/>
      <c r="L1039" s="78"/>
    </row>
    <row r="1040" spans="1:12">
      <c r="A1040" s="39"/>
      <c r="B1040" s="587"/>
      <c r="C1040" s="63"/>
      <c r="D1040" s="78"/>
      <c r="E1040" s="52"/>
      <c r="F1040" s="78"/>
      <c r="G1040" s="52"/>
      <c r="H1040" s="78"/>
      <c r="I1040" s="52"/>
      <c r="J1040" s="78"/>
      <c r="K1040" s="52"/>
      <c r="L1040" s="78"/>
    </row>
    <row r="1041" spans="1:12">
      <c r="A1041" s="47"/>
      <c r="B1041" s="47"/>
      <c r="C1041" s="81"/>
      <c r="D1041" s="248"/>
      <c r="E1041" s="81"/>
      <c r="F1041" s="248"/>
      <c r="G1041" s="81"/>
      <c r="H1041" s="248"/>
      <c r="I1041" s="81"/>
      <c r="J1041" s="248"/>
      <c r="K1041" s="81"/>
      <c r="L1041" s="248"/>
    </row>
    <row r="1043" spans="1:12">
      <c r="A1043" s="201" t="s">
        <v>653</v>
      </c>
      <c r="B1043" s="201"/>
      <c r="C1043" s="201" t="s">
        <v>337</v>
      </c>
      <c r="D1043" s="201"/>
      <c r="E1043" s="201"/>
      <c r="F1043" s="201"/>
      <c r="G1043" s="201"/>
      <c r="H1043" s="201" t="s">
        <v>3245</v>
      </c>
      <c r="I1043" s="201"/>
      <c r="J1043" s="201"/>
      <c r="K1043" s="201"/>
      <c r="L1043" s="201"/>
    </row>
    <row r="1044" spans="1:12" ht="16.5">
      <c r="A1044" s="741"/>
      <c r="B1044" s="741"/>
      <c r="C1044" s="741"/>
      <c r="D1044" s="741"/>
      <c r="E1044" s="741"/>
      <c r="F1044" s="741"/>
      <c r="G1044" s="741"/>
      <c r="H1044" s="741"/>
      <c r="I1044" s="741"/>
      <c r="J1044" s="741"/>
      <c r="K1044" s="741"/>
      <c r="L1044" s="741"/>
    </row>
    <row r="1045" spans="1:12" ht="16.5">
      <c r="A1045" s="741"/>
      <c r="B1045" s="741"/>
      <c r="C1045" s="741"/>
      <c r="D1045" s="741"/>
      <c r="E1045" s="741"/>
      <c r="F1045" s="741"/>
      <c r="G1045" s="741"/>
      <c r="H1045" s="741" t="s">
        <v>3219</v>
      </c>
      <c r="I1045" s="741"/>
      <c r="J1045" s="741"/>
      <c r="K1045" s="741"/>
      <c r="L1045" s="741"/>
    </row>
    <row r="1046" spans="1:12">
      <c r="A1046" s="201" t="s">
        <v>442</v>
      </c>
      <c r="B1046" s="201"/>
      <c r="C1046" s="201"/>
      <c r="D1046" s="201" t="s">
        <v>54</v>
      </c>
      <c r="E1046" s="201"/>
      <c r="F1046" s="201"/>
      <c r="G1046" s="201"/>
      <c r="H1046" s="201" t="s">
        <v>3232</v>
      </c>
      <c r="I1046" s="201"/>
      <c r="J1046" s="201"/>
      <c r="K1046" s="201"/>
      <c r="L1046" s="201"/>
    </row>
    <row r="1047" spans="1:12">
      <c r="A1047" s="334" t="s">
        <v>1116</v>
      </c>
      <c r="B1047" s="334"/>
      <c r="C1047" s="334"/>
      <c r="D1047" s="334" t="s">
        <v>343</v>
      </c>
      <c r="E1047" s="334"/>
      <c r="F1047" s="334"/>
      <c r="G1047" s="334"/>
      <c r="H1047" s="334" t="s">
        <v>3221</v>
      </c>
      <c r="I1047" s="334"/>
      <c r="J1047" s="334"/>
      <c r="K1047" s="334"/>
      <c r="L1047" s="334"/>
    </row>
    <row r="1050" spans="1:12" ht="16.5">
      <c r="A1050" s="1" t="s">
        <v>3207</v>
      </c>
      <c r="B1050" s="741"/>
      <c r="C1050" s="741"/>
      <c r="D1050" s="741"/>
      <c r="E1050" s="741"/>
      <c r="F1050" s="741"/>
      <c r="G1050" s="741"/>
      <c r="H1050" s="741"/>
      <c r="I1050" s="741"/>
      <c r="J1050" s="741"/>
      <c r="K1050" s="741"/>
      <c r="L1050" s="1" t="s">
        <v>3353</v>
      </c>
    </row>
    <row r="1051" spans="1:12" ht="16.5">
      <c r="A1051" s="1" t="s">
        <v>3283</v>
      </c>
      <c r="B1051" s="741"/>
      <c r="C1051" s="741"/>
      <c r="D1051" s="741"/>
      <c r="E1051" s="741"/>
      <c r="F1051" s="741"/>
      <c r="G1051" s="741"/>
      <c r="H1051" s="741"/>
      <c r="I1051" s="741"/>
      <c r="J1051" s="741"/>
      <c r="K1051" s="741"/>
      <c r="L1051" s="741"/>
    </row>
    <row r="1052" spans="1:12" ht="16.5">
      <c r="A1052" s="741"/>
      <c r="B1052" s="741"/>
      <c r="C1052" s="741"/>
      <c r="D1052" s="741"/>
      <c r="E1052" s="741"/>
      <c r="F1052" s="741"/>
      <c r="G1052" s="741"/>
      <c r="H1052" s="741"/>
      <c r="I1052" s="741"/>
      <c r="J1052" s="741"/>
      <c r="K1052" s="741"/>
      <c r="L1052" s="741"/>
    </row>
    <row r="1053" spans="1:12" ht="15.75">
      <c r="A1053" s="743" t="s">
        <v>3210</v>
      </c>
      <c r="B1053" s="744"/>
      <c r="C1053" s="744"/>
      <c r="D1053" s="744"/>
      <c r="E1053" s="744"/>
      <c r="F1053" s="744"/>
      <c r="G1053" s="744"/>
      <c r="H1053" s="744"/>
      <c r="I1053" s="744"/>
      <c r="J1053" s="744"/>
      <c r="K1053" s="744"/>
      <c r="L1053" s="745"/>
    </row>
    <row r="1054" spans="1:12" ht="15.75">
      <c r="A1054" s="746" t="s">
        <v>3211</v>
      </c>
      <c r="B1054" s="747"/>
      <c r="C1054" s="747"/>
      <c r="D1054" s="747"/>
      <c r="E1054" s="747"/>
      <c r="F1054" s="747"/>
      <c r="G1054" s="747"/>
      <c r="H1054" s="747"/>
      <c r="I1054" s="747"/>
      <c r="J1054" s="747"/>
      <c r="K1054" s="747"/>
      <c r="L1054" s="748"/>
    </row>
    <row r="1055" spans="1:12" ht="13.5" customHeight="1">
      <c r="A1055" s="303"/>
      <c r="B1055" s="301"/>
      <c r="C1055" s="301"/>
      <c r="D1055" s="301"/>
      <c r="E1055" s="301"/>
      <c r="F1055" s="301"/>
      <c r="G1055" s="301"/>
      <c r="H1055" s="301"/>
      <c r="I1055" s="301"/>
      <c r="J1055" s="301"/>
      <c r="K1055" s="301"/>
      <c r="L1055" s="302"/>
    </row>
    <row r="1056" spans="1:12" ht="16.5">
      <c r="A1056" s="767" t="s">
        <v>3354</v>
      </c>
      <c r="B1056" s="301"/>
      <c r="C1056" s="301"/>
      <c r="D1056" s="301"/>
      <c r="E1056" s="301"/>
      <c r="F1056" s="301"/>
      <c r="G1056" s="301"/>
      <c r="H1056" s="301"/>
      <c r="I1056" s="301"/>
      <c r="J1056" s="301"/>
      <c r="K1056" s="301"/>
      <c r="L1056" s="302"/>
    </row>
    <row r="1057" spans="1:14" ht="12" customHeight="1">
      <c r="A1057" s="751"/>
      <c r="B1057" s="752"/>
      <c r="C1057" s="752"/>
      <c r="D1057" s="752"/>
      <c r="E1057" s="752"/>
      <c r="F1057" s="752"/>
      <c r="G1057" s="752"/>
      <c r="H1057" s="752"/>
      <c r="I1057" s="752"/>
      <c r="J1057" s="752"/>
      <c r="K1057" s="752"/>
      <c r="L1057" s="753"/>
    </row>
    <row r="1058" spans="1:14" ht="15.75">
      <c r="A1058" s="270"/>
      <c r="B1058" s="357" t="s">
        <v>3213</v>
      </c>
      <c r="C1058" s="267" t="s">
        <v>8</v>
      </c>
      <c r="D1058" s="268"/>
      <c r="E1058" s="271" t="s">
        <v>3214</v>
      </c>
      <c r="F1058" s="271"/>
      <c r="G1058" s="271"/>
      <c r="H1058" s="271"/>
      <c r="I1058" s="271"/>
      <c r="J1058" s="272"/>
      <c r="K1058" s="287" t="s">
        <v>16</v>
      </c>
      <c r="L1058" s="268"/>
    </row>
    <row r="1059" spans="1:14" ht="15.75">
      <c r="A1059" s="277" t="s">
        <v>3215</v>
      </c>
      <c r="B1059" s="337" t="s">
        <v>11</v>
      </c>
      <c r="C1059" s="278" t="s">
        <v>312</v>
      </c>
      <c r="D1059" s="279"/>
      <c r="E1059" s="754" t="s">
        <v>14</v>
      </c>
      <c r="F1059" s="755"/>
      <c r="G1059" s="768" t="s">
        <v>15</v>
      </c>
      <c r="H1059" s="755"/>
      <c r="I1059" s="267" t="s">
        <v>19</v>
      </c>
      <c r="J1059" s="268"/>
      <c r="K1059" s="346" t="s">
        <v>20</v>
      </c>
      <c r="L1059" s="279"/>
    </row>
    <row r="1060" spans="1:14" ht="15.75">
      <c r="A1060" s="393"/>
      <c r="B1060" s="757"/>
      <c r="C1060" s="756"/>
      <c r="D1060" s="757"/>
      <c r="E1060" s="758" t="s">
        <v>13</v>
      </c>
      <c r="F1060" s="759"/>
      <c r="G1060" s="346" t="s">
        <v>3216</v>
      </c>
      <c r="H1060" s="279"/>
      <c r="I1060" s="756"/>
      <c r="J1060" s="757"/>
      <c r="K1060" s="756"/>
      <c r="L1060" s="757"/>
      <c r="N1060" s="45"/>
    </row>
    <row r="1061" spans="1:14">
      <c r="A1061" s="760">
        <v>1</v>
      </c>
      <c r="B1061" s="783">
        <v>2</v>
      </c>
      <c r="C1061" s="761">
        <v>3</v>
      </c>
      <c r="D1061" s="762"/>
      <c r="E1061" s="761">
        <v>4</v>
      </c>
      <c r="F1061" s="762"/>
      <c r="G1061" s="761">
        <v>5</v>
      </c>
      <c r="H1061" s="762"/>
      <c r="I1061" s="761">
        <v>6</v>
      </c>
      <c r="J1061" s="762"/>
      <c r="K1061" s="761">
        <v>7</v>
      </c>
      <c r="L1061" s="762"/>
      <c r="N1061" s="45"/>
    </row>
    <row r="1062" spans="1:14">
      <c r="A1062" s="118" t="s">
        <v>3083</v>
      </c>
      <c r="B1062" s="59"/>
      <c r="C1062" s="63"/>
      <c r="D1062" s="62"/>
      <c r="E1062" s="52"/>
      <c r="F1062" s="41"/>
      <c r="G1062" s="52"/>
      <c r="H1062" s="41"/>
      <c r="I1062" s="52"/>
      <c r="J1062" s="41"/>
      <c r="K1062" s="52"/>
      <c r="L1062" s="41"/>
      <c r="N1062" s="45"/>
    </row>
    <row r="1063" spans="1:14">
      <c r="A1063" s="365" t="s">
        <v>3084</v>
      </c>
      <c r="B1063" s="38"/>
      <c r="C1063" s="63"/>
      <c r="D1063" s="41"/>
      <c r="E1063" s="52"/>
      <c r="F1063" s="41"/>
      <c r="G1063" s="52"/>
      <c r="H1063" s="41"/>
      <c r="I1063" s="52"/>
      <c r="J1063" s="41"/>
      <c r="K1063" s="52"/>
      <c r="L1063" s="41"/>
      <c r="N1063" s="45"/>
    </row>
    <row r="1064" spans="1:14">
      <c r="A1064" s="365" t="s">
        <v>3085</v>
      </c>
      <c r="B1064" s="38"/>
      <c r="C1064" s="63"/>
      <c r="D1064" s="41"/>
      <c r="E1064" s="52"/>
      <c r="F1064" s="41"/>
      <c r="G1064" s="52"/>
      <c r="H1064" s="41"/>
      <c r="I1064" s="52"/>
      <c r="J1064" s="41"/>
      <c r="K1064" s="52"/>
      <c r="L1064" s="41"/>
      <c r="N1064" s="45"/>
    </row>
    <row r="1065" spans="1:14">
      <c r="A1065" s="39" t="s">
        <v>3086</v>
      </c>
      <c r="B1065" s="38" t="s">
        <v>3087</v>
      </c>
      <c r="C1065" s="63" t="s">
        <v>36</v>
      </c>
      <c r="D1065" s="41">
        <v>2879826</v>
      </c>
      <c r="E1065" s="52" t="s">
        <v>36</v>
      </c>
      <c r="F1065" s="41">
        <v>1542888</v>
      </c>
      <c r="G1065" s="52" t="s">
        <v>36</v>
      </c>
      <c r="H1065" s="41">
        <v>2348316</v>
      </c>
      <c r="I1065" s="52" t="s">
        <v>36</v>
      </c>
      <c r="J1065" s="41">
        <v>3891204</v>
      </c>
      <c r="K1065" s="52" t="s">
        <v>36</v>
      </c>
      <c r="L1065" s="41">
        <v>4861968</v>
      </c>
      <c r="N1065" s="41"/>
    </row>
    <row r="1066" spans="1:14">
      <c r="A1066" s="39" t="s">
        <v>3088</v>
      </c>
      <c r="B1066" s="38" t="s">
        <v>100</v>
      </c>
      <c r="C1066" s="63"/>
      <c r="D1066" s="41">
        <v>1040160</v>
      </c>
      <c r="E1066" s="52"/>
      <c r="F1066" s="41">
        <v>86785</v>
      </c>
      <c r="G1066" s="52"/>
      <c r="H1066" s="41">
        <v>177215</v>
      </c>
      <c r="I1066" s="52"/>
      <c r="J1066" s="41">
        <v>264000</v>
      </c>
      <c r="K1066" s="52"/>
      <c r="L1066" s="41">
        <v>264000</v>
      </c>
      <c r="N1066" s="45"/>
    </row>
    <row r="1067" spans="1:14">
      <c r="A1067" s="407" t="s">
        <v>3089</v>
      </c>
      <c r="B1067" s="790"/>
      <c r="C1067" s="808" t="s">
        <v>36</v>
      </c>
      <c r="D1067" s="765">
        <f>D1065+D1066</f>
        <v>3919986</v>
      </c>
      <c r="E1067" s="809" t="s">
        <v>36</v>
      </c>
      <c r="F1067" s="765">
        <f>F1065+F1066</f>
        <v>1629673</v>
      </c>
      <c r="G1067" s="809" t="s">
        <v>36</v>
      </c>
      <c r="H1067" s="765">
        <f>H1065+H1066</f>
        <v>2525531</v>
      </c>
      <c r="I1067" s="809" t="s">
        <v>36</v>
      </c>
      <c r="J1067" s="765">
        <f>J1065+J1066</f>
        <v>4155204</v>
      </c>
      <c r="K1067" s="809" t="s">
        <v>36</v>
      </c>
      <c r="L1067" s="765">
        <f>L1065+L1066</f>
        <v>5125968</v>
      </c>
      <c r="N1067" s="45"/>
    </row>
    <row r="1068" spans="1:14">
      <c r="A1068" s="90" t="s">
        <v>3090</v>
      </c>
      <c r="B1068" s="38"/>
      <c r="C1068" s="63"/>
      <c r="D1068" s="41"/>
      <c r="E1068" s="52"/>
      <c r="F1068" s="41"/>
      <c r="G1068" s="52"/>
      <c r="H1068" s="41"/>
      <c r="I1068" s="52"/>
      <c r="J1068" s="41"/>
      <c r="K1068" s="52"/>
      <c r="L1068" s="41"/>
      <c r="N1068" s="45"/>
    </row>
    <row r="1069" spans="1:14">
      <c r="A1069" s="39" t="s">
        <v>3091</v>
      </c>
      <c r="B1069" s="38" t="s">
        <v>103</v>
      </c>
      <c r="C1069" s="63" t="s">
        <v>36</v>
      </c>
      <c r="D1069" s="41">
        <v>244000</v>
      </c>
      <c r="E1069" s="52" t="s">
        <v>36</v>
      </c>
      <c r="F1069" s="41">
        <v>132000</v>
      </c>
      <c r="G1069" s="52" t="s">
        <v>36</v>
      </c>
      <c r="H1069" s="41">
        <v>156000</v>
      </c>
      <c r="I1069" s="52" t="s">
        <v>36</v>
      </c>
      <c r="J1069" s="41">
        <v>288000</v>
      </c>
      <c r="K1069" s="52" t="s">
        <v>36</v>
      </c>
      <c r="L1069" s="41">
        <v>360000</v>
      </c>
      <c r="N1069" s="45"/>
    </row>
    <row r="1070" spans="1:14">
      <c r="A1070" s="39" t="s">
        <v>104</v>
      </c>
      <c r="B1070" s="38" t="s">
        <v>105</v>
      </c>
      <c r="C1070" s="63"/>
      <c r="D1070" s="41">
        <v>34250</v>
      </c>
      <c r="E1070" s="52"/>
      <c r="F1070" s="41">
        <v>0</v>
      </c>
      <c r="G1070" s="52"/>
      <c r="H1070" s="41">
        <v>67500</v>
      </c>
      <c r="I1070" s="52"/>
      <c r="J1070" s="41">
        <v>67500</v>
      </c>
      <c r="K1070" s="52"/>
      <c r="L1070" s="41">
        <v>67500</v>
      </c>
      <c r="N1070" s="45"/>
    </row>
    <row r="1071" spans="1:14">
      <c r="A1071" s="39" t="s">
        <v>3092</v>
      </c>
      <c r="B1071" s="38" t="s">
        <v>107</v>
      </c>
      <c r="C1071" s="63"/>
      <c r="D1071" s="41">
        <v>56250</v>
      </c>
      <c r="E1071" s="52"/>
      <c r="F1071" s="41">
        <v>0</v>
      </c>
      <c r="G1071" s="52"/>
      <c r="H1071" s="41">
        <v>67500</v>
      </c>
      <c r="I1071" s="52"/>
      <c r="J1071" s="41">
        <v>67500</v>
      </c>
      <c r="K1071" s="52"/>
      <c r="L1071" s="41">
        <v>67500</v>
      </c>
      <c r="N1071" s="45"/>
    </row>
    <row r="1072" spans="1:14">
      <c r="A1072" s="39" t="s">
        <v>3093</v>
      </c>
      <c r="B1072" s="38" t="s">
        <v>109</v>
      </c>
      <c r="C1072" s="63"/>
      <c r="D1072" s="41">
        <v>50000</v>
      </c>
      <c r="E1072" s="52"/>
      <c r="F1072" s="41">
        <v>55000</v>
      </c>
      <c r="G1072" s="52"/>
      <c r="H1072" s="41">
        <v>5000</v>
      </c>
      <c r="I1072" s="52"/>
      <c r="J1072" s="41">
        <v>60000</v>
      </c>
      <c r="K1072" s="52"/>
      <c r="L1072" s="41">
        <v>90000</v>
      </c>
      <c r="N1072" s="46"/>
    </row>
    <row r="1073" spans="1:14">
      <c r="A1073" s="39" t="s">
        <v>3094</v>
      </c>
      <c r="B1073" s="38" t="s">
        <v>111</v>
      </c>
      <c r="C1073" s="63"/>
      <c r="D1073" s="41">
        <v>20000</v>
      </c>
      <c r="E1073" s="52"/>
      <c r="F1073" s="41">
        <v>22000</v>
      </c>
      <c r="G1073" s="52"/>
      <c r="H1073" s="41">
        <v>2000</v>
      </c>
      <c r="I1073" s="52"/>
      <c r="J1073" s="41">
        <v>24000</v>
      </c>
      <c r="K1073" s="52"/>
      <c r="L1073" s="41">
        <v>30000</v>
      </c>
      <c r="N1073" s="46"/>
    </row>
    <row r="1074" spans="1:14">
      <c r="A1074" s="39" t="s">
        <v>3095</v>
      </c>
      <c r="B1074" s="38" t="s">
        <v>122</v>
      </c>
      <c r="C1074" s="63"/>
      <c r="D1074" s="41">
        <v>50000</v>
      </c>
      <c r="E1074" s="52"/>
      <c r="F1074" s="41">
        <v>0</v>
      </c>
      <c r="G1074" s="52"/>
      <c r="H1074" s="41">
        <v>60000</v>
      </c>
      <c r="I1074" s="52"/>
      <c r="J1074" s="41">
        <v>60000</v>
      </c>
      <c r="K1074" s="52"/>
      <c r="L1074" s="41">
        <v>75000</v>
      </c>
      <c r="N1074" s="46"/>
    </row>
    <row r="1075" spans="1:14">
      <c r="A1075" s="39" t="s">
        <v>3097</v>
      </c>
      <c r="B1075" s="38" t="s">
        <v>118</v>
      </c>
      <c r="C1075" s="63"/>
      <c r="D1075" s="41">
        <v>712757</v>
      </c>
      <c r="E1075" s="52"/>
      <c r="F1075" s="41">
        <v>321435</v>
      </c>
      <c r="G1075" s="52"/>
      <c r="H1075" s="41">
        <v>535417.19999999995</v>
      </c>
      <c r="I1075" s="52"/>
      <c r="J1075" s="41">
        <v>856852.2</v>
      </c>
      <c r="K1075" s="52"/>
      <c r="L1075" s="41">
        <v>1083553.8</v>
      </c>
      <c r="N1075" s="41"/>
    </row>
    <row r="1076" spans="1:14">
      <c r="A1076" s="39" t="s">
        <v>3099</v>
      </c>
      <c r="B1076" s="38" t="s">
        <v>3100</v>
      </c>
      <c r="C1076" s="63"/>
      <c r="D1076" s="41">
        <v>235785</v>
      </c>
      <c r="E1076" s="52"/>
      <c r="F1076" s="41">
        <v>257148</v>
      </c>
      <c r="G1076" s="52"/>
      <c r="H1076" s="41">
        <v>68806</v>
      </c>
      <c r="I1076" s="52"/>
      <c r="J1076" s="41">
        <v>325954</v>
      </c>
      <c r="K1076" s="52"/>
      <c r="L1076" s="41">
        <v>405164</v>
      </c>
      <c r="N1076" s="41"/>
    </row>
    <row r="1077" spans="1:14">
      <c r="A1077" s="39" t="s">
        <v>125</v>
      </c>
      <c r="B1077" s="38" t="s">
        <v>124</v>
      </c>
      <c r="C1077" s="63"/>
      <c r="D1077" s="41">
        <v>237528</v>
      </c>
      <c r="E1077" s="52"/>
      <c r="F1077" s="41">
        <v>0</v>
      </c>
      <c r="G1077" s="52"/>
      <c r="H1077" s="41">
        <v>325954</v>
      </c>
      <c r="I1077" s="52"/>
      <c r="J1077" s="41">
        <v>325954</v>
      </c>
      <c r="K1077" s="52"/>
      <c r="L1077" s="41">
        <v>405164</v>
      </c>
      <c r="N1077" s="45"/>
    </row>
    <row r="1078" spans="1:14">
      <c r="A1078" s="39" t="s">
        <v>3101</v>
      </c>
      <c r="B1078" s="38" t="s">
        <v>127</v>
      </c>
      <c r="C1078" s="63"/>
      <c r="D1078" s="41">
        <v>349346.68</v>
      </c>
      <c r="E1078" s="52"/>
      <c r="F1078" s="41">
        <v>185146.56</v>
      </c>
      <c r="G1078" s="52"/>
      <c r="H1078" s="41">
        <v>284227.20000000001</v>
      </c>
      <c r="I1078" s="52"/>
      <c r="J1078" s="41">
        <v>469373.76</v>
      </c>
      <c r="K1078" s="52"/>
      <c r="L1078" s="41">
        <v>583436.16</v>
      </c>
      <c r="N1078" s="41"/>
    </row>
    <row r="1079" spans="1:14">
      <c r="A1079" s="39" t="s">
        <v>128</v>
      </c>
      <c r="B1079" s="38" t="s">
        <v>129</v>
      </c>
      <c r="C1079" s="63"/>
      <c r="D1079" s="41">
        <v>36791.94</v>
      </c>
      <c r="E1079" s="52"/>
      <c r="F1079" s="41">
        <v>6600</v>
      </c>
      <c r="G1079" s="52"/>
      <c r="H1079" s="41">
        <v>72628.960000000006</v>
      </c>
      <c r="I1079" s="52"/>
      <c r="J1079" s="41">
        <v>79228.960000000006</v>
      </c>
      <c r="K1079" s="52"/>
      <c r="L1079" s="41">
        <v>97239.360000000001</v>
      </c>
      <c r="N1079" s="45"/>
    </row>
    <row r="1080" spans="1:14">
      <c r="A1080" s="47" t="s">
        <v>3106</v>
      </c>
      <c r="B1080" s="48" t="s">
        <v>131</v>
      </c>
      <c r="C1080" s="81"/>
      <c r="D1080" s="50">
        <v>33462.5</v>
      </c>
      <c r="E1080" s="81"/>
      <c r="F1080" s="50">
        <v>21214.98</v>
      </c>
      <c r="G1080" s="81"/>
      <c r="H1080" s="50">
        <v>21835.02</v>
      </c>
      <c r="I1080" s="81"/>
      <c r="J1080" s="50">
        <v>43050</v>
      </c>
      <c r="K1080" s="81"/>
      <c r="L1080" s="50">
        <v>61357.87</v>
      </c>
      <c r="N1080" s="46"/>
    </row>
    <row r="1081" spans="1:14">
      <c r="A1081" s="201" t="s">
        <v>653</v>
      </c>
      <c r="B1081" s="201"/>
      <c r="C1081" s="201" t="s">
        <v>337</v>
      </c>
      <c r="D1081" s="201"/>
      <c r="E1081" s="201"/>
      <c r="F1081" s="201"/>
      <c r="G1081" s="201"/>
      <c r="H1081" s="201" t="s">
        <v>3245</v>
      </c>
      <c r="I1081" s="201"/>
      <c r="J1081" s="201"/>
      <c r="K1081" s="201"/>
      <c r="L1081" s="201"/>
      <c r="N1081" s="46"/>
    </row>
    <row r="1082" spans="1:14" ht="16.5">
      <c r="A1082" s="741"/>
      <c r="B1082" s="741"/>
      <c r="C1082" s="741"/>
      <c r="D1082" s="741"/>
      <c r="E1082" s="741"/>
      <c r="F1082" s="741"/>
      <c r="G1082" s="741"/>
      <c r="H1082" s="741"/>
      <c r="I1082" s="741"/>
      <c r="J1082" s="741"/>
      <c r="K1082" s="741"/>
      <c r="L1082" s="741"/>
    </row>
    <row r="1083" spans="1:14" ht="16.5">
      <c r="A1083" s="741"/>
      <c r="B1083" s="741"/>
      <c r="C1083" s="741"/>
      <c r="D1083" s="741"/>
      <c r="E1083" s="741"/>
      <c r="F1083" s="741"/>
      <c r="G1083" s="741"/>
      <c r="H1083" s="741" t="s">
        <v>3219</v>
      </c>
      <c r="I1083" s="741"/>
      <c r="J1083" s="741"/>
      <c r="K1083" s="741"/>
      <c r="L1083" s="741"/>
    </row>
    <row r="1084" spans="1:14">
      <c r="A1084" s="201" t="s">
        <v>3355</v>
      </c>
      <c r="B1084" s="201"/>
      <c r="C1084" s="201"/>
      <c r="D1084" s="201" t="s">
        <v>54</v>
      </c>
      <c r="E1084" s="201"/>
      <c r="F1084" s="201"/>
      <c r="G1084" s="201"/>
      <c r="H1084" s="201" t="s">
        <v>3232</v>
      </c>
      <c r="I1084" s="201"/>
      <c r="J1084" s="201"/>
      <c r="K1084" s="201"/>
      <c r="L1084" s="201"/>
    </row>
    <row r="1085" spans="1:14">
      <c r="A1085" s="334" t="s">
        <v>1114</v>
      </c>
      <c r="B1085" s="334"/>
      <c r="C1085" s="334"/>
      <c r="D1085" s="334" t="s">
        <v>343</v>
      </c>
      <c r="E1085" s="334"/>
      <c r="F1085" s="334"/>
      <c r="G1085" s="334"/>
      <c r="H1085" s="334" t="s">
        <v>3221</v>
      </c>
      <c r="I1085" s="334"/>
      <c r="J1085" s="334"/>
      <c r="K1085" s="334"/>
      <c r="L1085" s="334"/>
    </row>
    <row r="1086" spans="1:14">
      <c r="A1086" s="334" t="s">
        <v>3356</v>
      </c>
    </row>
    <row r="1087" spans="1:14">
      <c r="A1087" s="334"/>
    </row>
    <row r="1088" spans="1:14" ht="16.5">
      <c r="A1088" s="1" t="s">
        <v>3207</v>
      </c>
      <c r="B1088" s="741"/>
      <c r="C1088" s="741"/>
      <c r="D1088" s="741"/>
      <c r="E1088" s="741"/>
      <c r="F1088" s="741"/>
      <c r="G1088" s="741"/>
      <c r="H1088" s="741"/>
      <c r="I1088" s="741"/>
      <c r="J1088" s="741"/>
      <c r="K1088" s="741"/>
      <c r="L1088" s="1" t="s">
        <v>3353</v>
      </c>
    </row>
    <row r="1089" spans="1:14" ht="16.5">
      <c r="A1089" s="1" t="s">
        <v>3357</v>
      </c>
      <c r="B1089" s="741"/>
      <c r="C1089" s="741"/>
      <c r="D1089" s="741"/>
      <c r="E1089" s="741"/>
      <c r="F1089" s="741"/>
      <c r="G1089" s="741"/>
      <c r="H1089" s="741"/>
      <c r="I1089" s="741"/>
      <c r="J1089" s="741"/>
      <c r="K1089" s="741"/>
      <c r="L1089" s="741"/>
    </row>
    <row r="1090" spans="1:14" ht="16.5">
      <c r="A1090" s="741"/>
      <c r="B1090" s="741"/>
      <c r="C1090" s="741"/>
      <c r="D1090" s="741"/>
      <c r="E1090" s="741"/>
      <c r="F1090" s="741"/>
      <c r="G1090" s="741"/>
      <c r="H1090" s="741"/>
      <c r="I1090" s="741"/>
      <c r="J1090" s="741"/>
      <c r="K1090" s="741"/>
      <c r="L1090" s="741"/>
    </row>
    <row r="1091" spans="1:14" ht="15.75">
      <c r="A1091" s="743" t="s">
        <v>3210</v>
      </c>
      <c r="B1091" s="744"/>
      <c r="C1091" s="744"/>
      <c r="D1091" s="744"/>
      <c r="E1091" s="744"/>
      <c r="F1091" s="744"/>
      <c r="G1091" s="744"/>
      <c r="H1091" s="744"/>
      <c r="I1091" s="744"/>
      <c r="J1091" s="744"/>
      <c r="K1091" s="744"/>
      <c r="L1091" s="745"/>
    </row>
    <row r="1092" spans="1:14" ht="15.75">
      <c r="A1092" s="746" t="s">
        <v>3211</v>
      </c>
      <c r="B1092" s="747"/>
      <c r="C1092" s="747"/>
      <c r="D1092" s="747"/>
      <c r="E1092" s="747"/>
      <c r="F1092" s="747"/>
      <c r="G1092" s="747"/>
      <c r="H1092" s="747"/>
      <c r="I1092" s="747"/>
      <c r="J1092" s="747"/>
      <c r="K1092" s="747"/>
      <c r="L1092" s="748"/>
    </row>
    <row r="1093" spans="1:14" ht="16.5">
      <c r="A1093" s="303"/>
      <c r="B1093" s="301"/>
      <c r="C1093" s="301"/>
      <c r="D1093" s="301"/>
      <c r="E1093" s="301"/>
      <c r="F1093" s="301"/>
      <c r="G1093" s="301"/>
      <c r="H1093" s="301"/>
      <c r="I1093" s="301"/>
      <c r="J1093" s="301"/>
      <c r="K1093" s="301"/>
      <c r="L1093" s="302"/>
    </row>
    <row r="1094" spans="1:14" ht="16.5">
      <c r="A1094" s="767" t="s">
        <v>3358</v>
      </c>
      <c r="B1094" s="301"/>
      <c r="C1094" s="301"/>
      <c r="D1094" s="301"/>
      <c r="E1094" s="301"/>
      <c r="F1094" s="301"/>
      <c r="G1094" s="301"/>
      <c r="H1094" s="301"/>
      <c r="I1094" s="301"/>
      <c r="J1094" s="301"/>
      <c r="K1094" s="301"/>
      <c r="L1094" s="302"/>
    </row>
    <row r="1095" spans="1:14" ht="16.5">
      <c r="A1095" s="751"/>
      <c r="B1095" s="752"/>
      <c r="C1095" s="752"/>
      <c r="D1095" s="752"/>
      <c r="E1095" s="752"/>
      <c r="F1095" s="752"/>
      <c r="G1095" s="752"/>
      <c r="H1095" s="752"/>
      <c r="I1095" s="752"/>
      <c r="J1095" s="752"/>
      <c r="K1095" s="752"/>
      <c r="L1095" s="753"/>
    </row>
    <row r="1096" spans="1:14" ht="15.75">
      <c r="A1096" s="270"/>
      <c r="B1096" s="284" t="s">
        <v>3213</v>
      </c>
      <c r="C1096" s="267" t="s">
        <v>8</v>
      </c>
      <c r="D1096" s="268"/>
      <c r="E1096" s="271" t="s">
        <v>3214</v>
      </c>
      <c r="F1096" s="271"/>
      <c r="G1096" s="271"/>
      <c r="H1096" s="271"/>
      <c r="I1096" s="271"/>
      <c r="J1096" s="272"/>
      <c r="K1096" s="287" t="s">
        <v>16</v>
      </c>
      <c r="L1096" s="268"/>
    </row>
    <row r="1097" spans="1:14" ht="15.75">
      <c r="A1097" s="277" t="s">
        <v>3215</v>
      </c>
      <c r="B1097" s="277" t="s">
        <v>11</v>
      </c>
      <c r="C1097" s="278" t="s">
        <v>312</v>
      </c>
      <c r="D1097" s="279"/>
      <c r="E1097" s="754" t="s">
        <v>14</v>
      </c>
      <c r="F1097" s="755"/>
      <c r="G1097" s="768" t="s">
        <v>15</v>
      </c>
      <c r="H1097" s="755"/>
      <c r="I1097" s="267" t="s">
        <v>19</v>
      </c>
      <c r="J1097" s="268"/>
      <c r="K1097" s="346" t="s">
        <v>20</v>
      </c>
      <c r="L1097" s="279"/>
    </row>
    <row r="1098" spans="1:14" ht="15.75">
      <c r="A1098" s="393"/>
      <c r="B1098" s="393"/>
      <c r="C1098" s="756"/>
      <c r="D1098" s="757"/>
      <c r="E1098" s="758" t="s">
        <v>13</v>
      </c>
      <c r="F1098" s="759"/>
      <c r="G1098" s="346" t="s">
        <v>3216</v>
      </c>
      <c r="H1098" s="279"/>
      <c r="I1098" s="756"/>
      <c r="J1098" s="757"/>
      <c r="K1098" s="756"/>
      <c r="L1098" s="757"/>
      <c r="N1098" s="45"/>
    </row>
    <row r="1099" spans="1:14">
      <c r="A1099" s="760">
        <v>1</v>
      </c>
      <c r="B1099" s="760">
        <v>2</v>
      </c>
      <c r="C1099" s="761">
        <v>3</v>
      </c>
      <c r="D1099" s="762"/>
      <c r="E1099" s="761">
        <v>4</v>
      </c>
      <c r="F1099" s="762"/>
      <c r="G1099" s="761">
        <v>5</v>
      </c>
      <c r="H1099" s="762"/>
      <c r="I1099" s="761">
        <v>6</v>
      </c>
      <c r="J1099" s="762"/>
      <c r="K1099" s="761">
        <v>7</v>
      </c>
      <c r="L1099" s="762"/>
      <c r="N1099" s="45"/>
    </row>
    <row r="1100" spans="1:14">
      <c r="A1100" s="39" t="s">
        <v>3201</v>
      </c>
      <c r="B1100" s="38" t="s">
        <v>133</v>
      </c>
      <c r="C1100" s="63"/>
      <c r="D1100" s="41">
        <v>12200</v>
      </c>
      <c r="E1100" s="52"/>
      <c r="F1100" s="41">
        <v>6600</v>
      </c>
      <c r="G1100" s="52"/>
      <c r="H1100" s="41">
        <v>32514.48</v>
      </c>
      <c r="I1100" s="52"/>
      <c r="J1100" s="41">
        <v>39114.480000000003</v>
      </c>
      <c r="K1100" s="52"/>
      <c r="L1100" s="41">
        <v>48619.68</v>
      </c>
      <c r="N1100" s="45"/>
    </row>
    <row r="1101" spans="1:14">
      <c r="A1101" s="39" t="s">
        <v>3202</v>
      </c>
      <c r="B1101" s="38"/>
      <c r="C1101" s="63"/>
      <c r="D1101" s="41"/>
      <c r="E1101" s="52"/>
      <c r="F1101" s="41"/>
      <c r="G1101" s="52"/>
      <c r="H1101" s="41"/>
      <c r="I1101" s="40"/>
      <c r="J1101" s="41"/>
      <c r="K1101" s="52"/>
      <c r="L1101" s="41"/>
      <c r="N1101" s="45"/>
    </row>
    <row r="1102" spans="1:14">
      <c r="A1102" s="39" t="s">
        <v>134</v>
      </c>
      <c r="B1102" s="38" t="s">
        <v>135</v>
      </c>
      <c r="C1102" s="63"/>
      <c r="D1102" s="41">
        <v>0</v>
      </c>
      <c r="E1102" s="52"/>
      <c r="F1102" s="41">
        <v>0</v>
      </c>
      <c r="G1102" s="52"/>
      <c r="H1102" s="41">
        <v>0</v>
      </c>
      <c r="I1102" s="40"/>
      <c r="J1102" s="41">
        <v>0</v>
      </c>
      <c r="K1102" s="52"/>
      <c r="L1102" s="41">
        <v>0</v>
      </c>
      <c r="N1102" s="45"/>
    </row>
    <row r="1103" spans="1:14">
      <c r="A1103" s="39" t="s">
        <v>3109</v>
      </c>
      <c r="B1103" s="38" t="s">
        <v>137</v>
      </c>
      <c r="C1103" s="63"/>
      <c r="D1103" s="41">
        <v>192550</v>
      </c>
      <c r="E1103" s="52"/>
      <c r="F1103" s="41">
        <v>86050</v>
      </c>
      <c r="G1103" s="52"/>
      <c r="H1103" s="41">
        <v>151550</v>
      </c>
      <c r="I1103" s="40"/>
      <c r="J1103" s="41">
        <v>237600</v>
      </c>
      <c r="K1103" s="52"/>
      <c r="L1103" s="41">
        <v>297000</v>
      </c>
      <c r="N1103" s="45"/>
    </row>
    <row r="1104" spans="1:14">
      <c r="A1104" s="39" t="s">
        <v>3111</v>
      </c>
      <c r="B1104" s="38" t="s">
        <v>137</v>
      </c>
      <c r="C1104" s="63"/>
      <c r="D1104" s="41">
        <v>150000</v>
      </c>
      <c r="E1104" s="52"/>
      <c r="F1104" s="41">
        <v>0</v>
      </c>
      <c r="G1104" s="52"/>
      <c r="H1104" s="41">
        <v>180000</v>
      </c>
      <c r="I1104" s="40"/>
      <c r="J1104" s="41">
        <v>180000</v>
      </c>
      <c r="K1104" s="52"/>
      <c r="L1104" s="41">
        <v>225000</v>
      </c>
      <c r="N1104" s="45"/>
    </row>
    <row r="1105" spans="1:14">
      <c r="A1105" s="771" t="s">
        <v>3112</v>
      </c>
      <c r="B1105" s="790"/>
      <c r="C1105" s="808" t="s">
        <v>36</v>
      </c>
      <c r="D1105" s="765">
        <f>D1104+D1103+D1102+D1100+D1080+D1079+D1078+D1077+D1076+D1075+D1074+D1073+D1072+D1071+D1070+D1069</f>
        <v>2414921.12</v>
      </c>
      <c r="E1105" s="809" t="s">
        <v>36</v>
      </c>
      <c r="F1105" s="765">
        <f>F1104+F1103+F1102+F1101+F1100+F1080+F1079+F1078+F1077+F1076+F1075+F1074+F1073+F1072+F1071+F1070+F1069</f>
        <v>1093194.54</v>
      </c>
      <c r="G1105" s="809" t="s">
        <v>36</v>
      </c>
      <c r="H1105" s="765">
        <f>H1104+H1103+H1102+H1101+H1100+H1080+H1079+H1078+H1077+H1076+H1075+H1074+H1073+H1072+H1071+H1070+H1069</f>
        <v>2030932.86</v>
      </c>
      <c r="I1105" s="808" t="s">
        <v>36</v>
      </c>
      <c r="J1105" s="765">
        <f>J1104+J1103+J1102+J1101+J1100+J1080+J1079+J1078+J1077+J1076+J1075+J1074+J1073+J1072+J1071+J1070+J1069</f>
        <v>3124127.4</v>
      </c>
      <c r="K1105" s="809" t="s">
        <v>36</v>
      </c>
      <c r="L1105" s="765">
        <f>L1104+L1103+L1102+L1101+L1100+L1080+L1079+L1078+L1077+L1076+L1075+L1074+L1073+L1072+L1071+L1070+L1069</f>
        <v>3896534.87</v>
      </c>
      <c r="N1105" s="45"/>
    </row>
    <row r="1106" spans="1:14">
      <c r="A1106" s="840" t="s">
        <v>3113</v>
      </c>
      <c r="B1106" s="838"/>
      <c r="C1106" s="833" t="s">
        <v>36</v>
      </c>
      <c r="D1106" s="834">
        <f>D1105+D1067</f>
        <v>6334907.1200000001</v>
      </c>
      <c r="E1106" s="841" t="s">
        <v>36</v>
      </c>
      <c r="F1106" s="834">
        <f>F1105+F1067</f>
        <v>2722867.54</v>
      </c>
      <c r="G1106" s="841" t="s">
        <v>36</v>
      </c>
      <c r="H1106" s="834">
        <f>H1067+H1105</f>
        <v>4556463.8600000003</v>
      </c>
      <c r="I1106" s="847" t="s">
        <v>36</v>
      </c>
      <c r="J1106" s="834">
        <f>J1105+J1067</f>
        <v>7279331.4000000004</v>
      </c>
      <c r="K1106" s="841" t="s">
        <v>36</v>
      </c>
      <c r="L1106" s="834">
        <f>L1105+L1067</f>
        <v>9022502.870000001</v>
      </c>
      <c r="N1106" s="45"/>
    </row>
    <row r="1107" spans="1:14">
      <c r="A1107" s="407" t="s">
        <v>3114</v>
      </c>
      <c r="B1107" s="790"/>
      <c r="C1107" s="808" t="s">
        <v>36</v>
      </c>
      <c r="D1107" s="765">
        <f>D1105+D1067</f>
        <v>6334907.1200000001</v>
      </c>
      <c r="E1107" s="809" t="s">
        <v>36</v>
      </c>
      <c r="F1107" s="765">
        <f>F1067+F1105</f>
        <v>2722867.54</v>
      </c>
      <c r="G1107" s="809" t="s">
        <v>36</v>
      </c>
      <c r="H1107" s="765">
        <f>H1105+H1067</f>
        <v>4556463.8600000003</v>
      </c>
      <c r="I1107" s="808" t="s">
        <v>36</v>
      </c>
      <c r="J1107" s="765">
        <f>J1105+J1067</f>
        <v>7279331.4000000004</v>
      </c>
      <c r="K1107" s="809" t="s">
        <v>36</v>
      </c>
      <c r="L1107" s="765">
        <f>L1105+L1067</f>
        <v>9022502.870000001</v>
      </c>
      <c r="N1107" s="848"/>
    </row>
    <row r="1108" spans="1:14" ht="15" customHeight="1">
      <c r="A1108" s="39"/>
      <c r="B1108" s="39"/>
      <c r="C1108" s="63"/>
      <c r="D1108" s="41"/>
      <c r="E1108" s="52"/>
      <c r="F1108" s="41"/>
      <c r="G1108" s="52"/>
      <c r="H1108" s="41"/>
      <c r="I1108" s="40"/>
      <c r="J1108" s="41"/>
      <c r="K1108" s="52"/>
      <c r="L1108" s="41"/>
      <c r="N1108" s="45"/>
    </row>
    <row r="1109" spans="1:14">
      <c r="A1109" s="588" t="s">
        <v>3115</v>
      </c>
      <c r="B1109" s="39"/>
      <c r="C1109" s="63"/>
      <c r="D1109" s="41"/>
      <c r="E1109" s="52"/>
      <c r="F1109" s="41"/>
      <c r="G1109" s="52"/>
      <c r="H1109" s="41"/>
      <c r="I1109" s="40"/>
      <c r="J1109" s="41"/>
      <c r="K1109" s="52"/>
      <c r="L1109" s="41"/>
      <c r="N1109" s="45"/>
    </row>
    <row r="1110" spans="1:14">
      <c r="A1110" s="39" t="s">
        <v>3116</v>
      </c>
      <c r="B1110" s="38" t="s">
        <v>146</v>
      </c>
      <c r="C1110" s="63" t="s">
        <v>36</v>
      </c>
      <c r="D1110" s="41">
        <v>135851.35999999999</v>
      </c>
      <c r="E1110" s="52" t="s">
        <v>36</v>
      </c>
      <c r="F1110" s="41">
        <v>0</v>
      </c>
      <c r="G1110" s="52" t="s">
        <v>36</v>
      </c>
      <c r="H1110" s="41">
        <v>136000</v>
      </c>
      <c r="I1110" s="40" t="s">
        <v>36</v>
      </c>
      <c r="J1110" s="41">
        <v>136000</v>
      </c>
      <c r="K1110" s="52" t="s">
        <v>36</v>
      </c>
      <c r="L1110" s="41">
        <v>136000</v>
      </c>
      <c r="N1110" s="45"/>
    </row>
    <row r="1111" spans="1:14">
      <c r="A1111" s="39" t="s">
        <v>3119</v>
      </c>
      <c r="B1111" s="38" t="s">
        <v>152</v>
      </c>
      <c r="C1111" s="63"/>
      <c r="D1111" s="41">
        <v>79982</v>
      </c>
      <c r="E1111" s="52"/>
      <c r="F1111" s="41">
        <v>19770</v>
      </c>
      <c r="G1111" s="52"/>
      <c r="H1111" s="41">
        <v>60230</v>
      </c>
      <c r="I1111" s="40"/>
      <c r="J1111" s="41">
        <v>80000</v>
      </c>
      <c r="K1111" s="52"/>
      <c r="L1111" s="41">
        <v>80000</v>
      </c>
      <c r="N1111" s="45"/>
    </row>
    <row r="1112" spans="1:14">
      <c r="A1112" s="39" t="s">
        <v>3121</v>
      </c>
      <c r="B1112" s="38" t="s">
        <v>156</v>
      </c>
      <c r="C1112" s="63"/>
      <c r="D1112" s="41">
        <v>149808.5</v>
      </c>
      <c r="E1112" s="52"/>
      <c r="F1112" s="41">
        <v>0</v>
      </c>
      <c r="G1112" s="52"/>
      <c r="H1112" s="41">
        <v>80000</v>
      </c>
      <c r="I1112" s="40"/>
      <c r="J1112" s="41">
        <v>80000</v>
      </c>
      <c r="K1112" s="52"/>
      <c r="L1112" s="41">
        <v>80000</v>
      </c>
      <c r="N1112" s="45"/>
    </row>
    <row r="1113" spans="1:14">
      <c r="A1113" s="39" t="s">
        <v>3122</v>
      </c>
      <c r="B1113" s="38" t="s">
        <v>158</v>
      </c>
      <c r="C1113" s="63"/>
      <c r="D1113" s="41">
        <v>0</v>
      </c>
      <c r="E1113" s="52"/>
      <c r="F1113" s="41">
        <v>0</v>
      </c>
      <c r="G1113" s="52"/>
      <c r="H1113" s="41">
        <v>0</v>
      </c>
      <c r="I1113" s="40"/>
      <c r="J1113" s="41">
        <v>0</v>
      </c>
      <c r="K1113" s="52"/>
      <c r="L1113" s="41">
        <v>45000</v>
      </c>
      <c r="N1113" s="45"/>
    </row>
    <row r="1114" spans="1:14">
      <c r="A1114" s="39" t="s">
        <v>3126</v>
      </c>
      <c r="B1114" s="38" t="s">
        <v>164</v>
      </c>
      <c r="C1114" s="63"/>
      <c r="D1114" s="41">
        <v>0</v>
      </c>
      <c r="E1114" s="52"/>
      <c r="F1114" s="41">
        <v>0</v>
      </c>
      <c r="G1114" s="52"/>
      <c r="H1114" s="41">
        <v>1000</v>
      </c>
      <c r="I1114" s="40"/>
      <c r="J1114" s="41">
        <v>1000</v>
      </c>
      <c r="K1114" s="52"/>
      <c r="L1114" s="41">
        <v>1000</v>
      </c>
      <c r="N1114" s="45"/>
    </row>
    <row r="1115" spans="1:14">
      <c r="A1115" s="39" t="s">
        <v>3127</v>
      </c>
      <c r="B1115" s="38" t="s">
        <v>166</v>
      </c>
      <c r="C1115" s="63"/>
      <c r="D1115" s="41">
        <v>0</v>
      </c>
      <c r="E1115" s="52"/>
      <c r="F1115" s="41">
        <v>0</v>
      </c>
      <c r="G1115" s="52"/>
      <c r="H1115" s="41">
        <v>6000</v>
      </c>
      <c r="I1115" s="40"/>
      <c r="J1115" s="41">
        <v>6000</v>
      </c>
      <c r="K1115" s="52"/>
      <c r="L1115" s="41">
        <v>6000</v>
      </c>
      <c r="N1115" s="45"/>
    </row>
    <row r="1116" spans="1:14">
      <c r="A1116" s="47" t="s">
        <v>3128</v>
      </c>
      <c r="B1116" s="48" t="s">
        <v>168</v>
      </c>
      <c r="C1116" s="81"/>
      <c r="D1116" s="50">
        <v>0</v>
      </c>
      <c r="E1116" s="81"/>
      <c r="F1116" s="50">
        <v>0</v>
      </c>
      <c r="G1116" s="81"/>
      <c r="H1116" s="50">
        <v>17000</v>
      </c>
      <c r="I1116" s="80"/>
      <c r="J1116" s="50">
        <v>17000</v>
      </c>
      <c r="K1116" s="81"/>
      <c r="L1116" s="50">
        <v>17000</v>
      </c>
      <c r="N1116" s="45"/>
    </row>
    <row r="1117" spans="1:14">
      <c r="N1117" s="45"/>
    </row>
    <row r="1118" spans="1:14">
      <c r="A1118" s="201" t="s">
        <v>653</v>
      </c>
      <c r="B1118" s="201"/>
      <c r="C1118" s="201" t="s">
        <v>337</v>
      </c>
      <c r="D1118" s="201"/>
      <c r="E1118" s="201"/>
      <c r="F1118" s="201"/>
      <c r="G1118" s="201"/>
      <c r="H1118" s="201" t="s">
        <v>3245</v>
      </c>
      <c r="I1118" s="201"/>
      <c r="J1118" s="201"/>
      <c r="K1118" s="201"/>
      <c r="L1118" s="201"/>
      <c r="N1118" s="45"/>
    </row>
    <row r="1119" spans="1:14" ht="16.5">
      <c r="A1119" s="741"/>
      <c r="B1119" s="741"/>
      <c r="C1119" s="741"/>
      <c r="D1119" s="741"/>
      <c r="E1119" s="741"/>
      <c r="F1119" s="741"/>
      <c r="G1119" s="741"/>
      <c r="H1119" s="741"/>
      <c r="I1119" s="741"/>
      <c r="J1119" s="741"/>
      <c r="K1119" s="741"/>
      <c r="L1119" s="741"/>
      <c r="N1119" s="45"/>
    </row>
    <row r="1120" spans="1:14" ht="16.5">
      <c r="A1120" s="741"/>
      <c r="B1120" s="741"/>
      <c r="C1120" s="741"/>
      <c r="D1120" s="741"/>
      <c r="E1120" s="741"/>
      <c r="F1120" s="741"/>
      <c r="G1120" s="741"/>
      <c r="H1120" s="741" t="s">
        <v>3219</v>
      </c>
      <c r="I1120" s="741"/>
      <c r="J1120" s="741"/>
      <c r="K1120" s="741"/>
      <c r="L1120" s="741"/>
      <c r="N1120" s="45"/>
    </row>
    <row r="1121" spans="1:14">
      <c r="A1121" s="201" t="s">
        <v>3355</v>
      </c>
      <c r="B1121" s="201"/>
      <c r="C1121" s="201"/>
      <c r="D1121" s="201" t="s">
        <v>54</v>
      </c>
      <c r="E1121" s="201"/>
      <c r="F1121" s="201"/>
      <c r="G1121" s="201"/>
      <c r="H1121" s="201" t="s">
        <v>3232</v>
      </c>
      <c r="I1121" s="201"/>
      <c r="J1121" s="201"/>
      <c r="K1121" s="201"/>
      <c r="L1121" s="201"/>
      <c r="N1121" s="45"/>
    </row>
    <row r="1122" spans="1:14">
      <c r="A1122" s="334" t="s">
        <v>1114</v>
      </c>
      <c r="B1122" s="334"/>
      <c r="C1122" s="334"/>
      <c r="D1122" s="334" t="s">
        <v>343</v>
      </c>
      <c r="E1122" s="334"/>
      <c r="F1122" s="334"/>
      <c r="G1122" s="334"/>
      <c r="H1122" s="334" t="s">
        <v>3221</v>
      </c>
      <c r="I1122" s="334"/>
      <c r="J1122" s="334"/>
      <c r="K1122" s="334"/>
      <c r="L1122" s="334"/>
      <c r="N1122" s="45"/>
    </row>
    <row r="1123" spans="1:14">
      <c r="A1123" s="334" t="s">
        <v>3356</v>
      </c>
      <c r="B1123" s="334"/>
      <c r="C1123" s="334"/>
      <c r="D1123" s="334"/>
      <c r="E1123" s="334"/>
      <c r="F1123" s="334"/>
      <c r="G1123" s="334"/>
      <c r="H1123" s="334"/>
      <c r="I1123" s="334"/>
      <c r="J1123" s="334"/>
      <c r="K1123" s="334"/>
      <c r="L1123" s="334"/>
      <c r="N1123" s="45"/>
    </row>
    <row r="1124" spans="1:14">
      <c r="A1124" s="334"/>
      <c r="B1124" s="334"/>
      <c r="C1124" s="334"/>
      <c r="D1124" s="334"/>
      <c r="E1124" s="334"/>
      <c r="F1124" s="334"/>
      <c r="G1124" s="334"/>
      <c r="H1124" s="334"/>
      <c r="I1124" s="334"/>
      <c r="J1124" s="334"/>
      <c r="K1124" s="334"/>
      <c r="L1124" s="334"/>
      <c r="N1124" s="45"/>
    </row>
    <row r="1125" spans="1:14" ht="16.5">
      <c r="A1125" s="1" t="s">
        <v>3207</v>
      </c>
      <c r="B1125" s="741"/>
      <c r="C1125" s="741"/>
      <c r="D1125" s="741"/>
      <c r="E1125" s="741"/>
      <c r="F1125" s="741"/>
      <c r="G1125" s="741"/>
      <c r="H1125" s="741"/>
      <c r="I1125" s="741"/>
      <c r="J1125" s="741"/>
      <c r="K1125" s="741"/>
      <c r="L1125" s="1" t="s">
        <v>3353</v>
      </c>
    </row>
    <row r="1126" spans="1:14" ht="16.5">
      <c r="A1126" s="1" t="s">
        <v>3302</v>
      </c>
      <c r="B1126" s="741"/>
      <c r="C1126" s="741"/>
      <c r="D1126" s="741"/>
      <c r="E1126" s="741"/>
      <c r="F1126" s="741"/>
      <c r="G1126" s="741"/>
      <c r="H1126" s="741"/>
      <c r="I1126" s="741"/>
      <c r="J1126" s="741"/>
      <c r="K1126" s="741"/>
      <c r="L1126" s="741"/>
    </row>
    <row r="1127" spans="1:14" ht="14.25" customHeight="1">
      <c r="A1127" s="741"/>
      <c r="B1127" s="741"/>
      <c r="C1127" s="741"/>
      <c r="D1127" s="741"/>
      <c r="E1127" s="741"/>
      <c r="F1127" s="741"/>
      <c r="G1127" s="741"/>
      <c r="H1127" s="741"/>
      <c r="I1127" s="741"/>
      <c r="J1127" s="741"/>
      <c r="K1127" s="741"/>
      <c r="L1127" s="741"/>
    </row>
    <row r="1128" spans="1:14" ht="15.75">
      <c r="A1128" s="743" t="s">
        <v>3210</v>
      </c>
      <c r="B1128" s="744"/>
      <c r="C1128" s="744"/>
      <c r="D1128" s="744"/>
      <c r="E1128" s="744"/>
      <c r="F1128" s="744"/>
      <c r="G1128" s="744"/>
      <c r="H1128" s="744"/>
      <c r="I1128" s="744"/>
      <c r="J1128" s="744"/>
      <c r="K1128" s="744"/>
      <c r="L1128" s="745"/>
    </row>
    <row r="1129" spans="1:14" ht="15.75">
      <c r="A1129" s="746" t="s">
        <v>3211</v>
      </c>
      <c r="B1129" s="747"/>
      <c r="C1129" s="747"/>
      <c r="D1129" s="747"/>
      <c r="E1129" s="747"/>
      <c r="F1129" s="747"/>
      <c r="G1129" s="747"/>
      <c r="H1129" s="747"/>
      <c r="I1129" s="747"/>
      <c r="J1129" s="747"/>
      <c r="K1129" s="747"/>
      <c r="L1129" s="748"/>
    </row>
    <row r="1130" spans="1:14" ht="13.5" customHeight="1">
      <c r="A1130" s="303"/>
      <c r="B1130" s="301"/>
      <c r="C1130" s="301"/>
      <c r="D1130" s="301"/>
      <c r="E1130" s="301"/>
      <c r="F1130" s="301"/>
      <c r="G1130" s="301"/>
      <c r="H1130" s="301"/>
      <c r="I1130" s="301"/>
      <c r="J1130" s="301"/>
      <c r="K1130" s="301"/>
      <c r="L1130" s="302"/>
    </row>
    <row r="1131" spans="1:14" ht="16.5">
      <c r="A1131" s="767" t="s">
        <v>3354</v>
      </c>
      <c r="B1131" s="301"/>
      <c r="C1131" s="301"/>
      <c r="D1131" s="301"/>
      <c r="E1131" s="301"/>
      <c r="F1131" s="301"/>
      <c r="G1131" s="301"/>
      <c r="H1131" s="301"/>
      <c r="I1131" s="301"/>
      <c r="J1131" s="301"/>
      <c r="K1131" s="301"/>
      <c r="L1131" s="302"/>
    </row>
    <row r="1132" spans="1:14" ht="15.75">
      <c r="A1132" s="270"/>
      <c r="B1132" s="357" t="s">
        <v>3213</v>
      </c>
      <c r="C1132" s="267" t="s">
        <v>8</v>
      </c>
      <c r="D1132" s="268"/>
      <c r="E1132" s="271" t="s">
        <v>3214</v>
      </c>
      <c r="F1132" s="271"/>
      <c r="G1132" s="271"/>
      <c r="H1132" s="271"/>
      <c r="I1132" s="271"/>
      <c r="J1132" s="272"/>
      <c r="K1132" s="287" t="s">
        <v>16</v>
      </c>
      <c r="L1132" s="268"/>
    </row>
    <row r="1133" spans="1:14" ht="15.75">
      <c r="A1133" s="277" t="s">
        <v>3215</v>
      </c>
      <c r="B1133" s="337" t="s">
        <v>11</v>
      </c>
      <c r="C1133" s="278" t="s">
        <v>312</v>
      </c>
      <c r="D1133" s="279"/>
      <c r="E1133" s="754" t="s">
        <v>14</v>
      </c>
      <c r="F1133" s="755"/>
      <c r="G1133" s="768" t="s">
        <v>15</v>
      </c>
      <c r="H1133" s="755"/>
      <c r="I1133" s="267" t="s">
        <v>19</v>
      </c>
      <c r="J1133" s="268"/>
      <c r="K1133" s="346" t="s">
        <v>20</v>
      </c>
      <c r="L1133" s="279"/>
    </row>
    <row r="1134" spans="1:14" ht="15.75">
      <c r="A1134" s="393"/>
      <c r="B1134" s="757"/>
      <c r="C1134" s="756"/>
      <c r="D1134" s="757"/>
      <c r="E1134" s="758" t="s">
        <v>13</v>
      </c>
      <c r="F1134" s="759"/>
      <c r="G1134" s="278" t="s">
        <v>3216</v>
      </c>
      <c r="H1134" s="279"/>
      <c r="I1134" s="756"/>
      <c r="J1134" s="757"/>
      <c r="K1134" s="756"/>
      <c r="L1134" s="757"/>
    </row>
    <row r="1135" spans="1:14">
      <c r="A1135" s="760">
        <v>1</v>
      </c>
      <c r="B1135" s="783">
        <v>2</v>
      </c>
      <c r="C1135" s="761">
        <v>3</v>
      </c>
      <c r="D1135" s="762"/>
      <c r="E1135" s="761">
        <v>4</v>
      </c>
      <c r="F1135" s="762"/>
      <c r="G1135" s="761">
        <v>5</v>
      </c>
      <c r="H1135" s="762"/>
      <c r="I1135" s="761">
        <v>6</v>
      </c>
      <c r="J1135" s="762"/>
      <c r="K1135" s="761">
        <v>7</v>
      </c>
      <c r="L1135" s="762"/>
    </row>
    <row r="1136" spans="1:14">
      <c r="A1136" s="714" t="s">
        <v>3359</v>
      </c>
      <c r="B1136" s="38"/>
      <c r="C1136" s="63"/>
      <c r="D1136" s="41"/>
      <c r="E1136" s="52"/>
      <c r="F1136" s="41"/>
      <c r="G1136" s="52"/>
      <c r="H1136" s="41"/>
      <c r="I1136" s="52"/>
      <c r="J1136" s="41"/>
      <c r="K1136" s="52"/>
      <c r="L1136" s="62"/>
    </row>
    <row r="1137" spans="1:14">
      <c r="A1137" s="556" t="s">
        <v>3319</v>
      </c>
      <c r="B1137" s="836" t="s">
        <v>201</v>
      </c>
      <c r="C1137" s="63"/>
      <c r="D1137" s="41">
        <v>0</v>
      </c>
      <c r="E1137" s="52"/>
      <c r="F1137" s="41">
        <v>0</v>
      </c>
      <c r="G1137" s="52"/>
      <c r="H1137" s="41">
        <v>0</v>
      </c>
      <c r="I1137" s="52"/>
      <c r="J1137" s="41">
        <v>0</v>
      </c>
      <c r="K1137" s="52"/>
      <c r="L1137" s="41">
        <v>10000</v>
      </c>
    </row>
    <row r="1138" spans="1:14">
      <c r="A1138" s="556" t="s">
        <v>3360</v>
      </c>
      <c r="B1138" s="703" t="s">
        <v>199</v>
      </c>
      <c r="C1138" s="63"/>
      <c r="D1138" s="41">
        <v>0</v>
      </c>
      <c r="E1138" s="52"/>
      <c r="F1138" s="41">
        <v>0</v>
      </c>
      <c r="G1138" s="52"/>
      <c r="H1138" s="41">
        <v>15000</v>
      </c>
      <c r="I1138" s="52"/>
      <c r="J1138" s="41">
        <v>15000</v>
      </c>
      <c r="K1138" s="52"/>
      <c r="L1138" s="41">
        <v>15000</v>
      </c>
    </row>
    <row r="1139" spans="1:14">
      <c r="A1139" s="556" t="s">
        <v>3361</v>
      </c>
      <c r="B1139" s="703" t="s">
        <v>524</v>
      </c>
      <c r="C1139" s="63"/>
      <c r="D1139" s="41">
        <v>0</v>
      </c>
      <c r="E1139" s="52"/>
      <c r="F1139" s="41">
        <v>0</v>
      </c>
      <c r="G1139" s="52"/>
      <c r="H1139" s="41">
        <v>0</v>
      </c>
      <c r="I1139" s="52"/>
      <c r="J1139" s="41">
        <v>0</v>
      </c>
      <c r="K1139" s="52"/>
      <c r="L1139" s="41">
        <v>25000</v>
      </c>
    </row>
    <row r="1140" spans="1:14">
      <c r="A1140" s="39" t="s">
        <v>3166</v>
      </c>
      <c r="B1140" s="38" t="s">
        <v>223</v>
      </c>
      <c r="C1140" s="52"/>
      <c r="D1140" s="41">
        <v>0</v>
      </c>
      <c r="E1140" s="52"/>
      <c r="F1140" s="41">
        <v>0</v>
      </c>
      <c r="G1140" s="52"/>
      <c r="H1140" s="41"/>
      <c r="I1140" s="52"/>
      <c r="J1140" s="41"/>
      <c r="K1140" s="52"/>
      <c r="L1140" s="41"/>
    </row>
    <row r="1141" spans="1:14">
      <c r="A1141" s="39" t="s">
        <v>3362</v>
      </c>
      <c r="B1141" s="38"/>
      <c r="C1141" s="52"/>
      <c r="D1141" s="41">
        <v>49199.839999999997</v>
      </c>
      <c r="E1141" s="52"/>
      <c r="F1141" s="41">
        <v>0</v>
      </c>
      <c r="G1141" s="52"/>
      <c r="H1141" s="41">
        <v>50000</v>
      </c>
      <c r="I1141" s="52"/>
      <c r="J1141" s="41">
        <v>50000</v>
      </c>
      <c r="K1141" s="52"/>
      <c r="L1141" s="41">
        <v>50000</v>
      </c>
      <c r="N1141" s="46"/>
    </row>
    <row r="1142" spans="1:14">
      <c r="A1142" s="39" t="s">
        <v>3363</v>
      </c>
      <c r="B1142" s="38"/>
      <c r="C1142" s="52"/>
      <c r="D1142" s="41"/>
      <c r="E1142" s="52"/>
      <c r="F1142" s="41"/>
      <c r="G1142" s="52"/>
      <c r="H1142" s="41"/>
      <c r="I1142" s="52"/>
      <c r="J1142" s="41"/>
      <c r="K1142" s="52"/>
      <c r="L1142" s="41"/>
    </row>
    <row r="1143" spans="1:14">
      <c r="A1143" s="39" t="s">
        <v>3364</v>
      </c>
      <c r="B1143" s="38"/>
      <c r="C1143" s="52"/>
      <c r="D1143" s="41">
        <v>0</v>
      </c>
      <c r="E1143" s="52"/>
      <c r="F1143" s="41">
        <v>0</v>
      </c>
      <c r="G1143" s="52"/>
      <c r="H1143" s="41">
        <v>20000</v>
      </c>
      <c r="I1143" s="52"/>
      <c r="J1143" s="41">
        <v>20000</v>
      </c>
      <c r="K1143" s="52"/>
      <c r="L1143" s="41">
        <v>20000</v>
      </c>
    </row>
    <row r="1144" spans="1:14">
      <c r="A1144" s="39" t="s">
        <v>3365</v>
      </c>
      <c r="B1144" s="38"/>
      <c r="C1144" s="52"/>
      <c r="D1144" s="41">
        <v>0</v>
      </c>
      <c r="E1144" s="52"/>
      <c r="F1144" s="41">
        <v>0</v>
      </c>
      <c r="G1144" s="52"/>
      <c r="H1144" s="41">
        <v>70000</v>
      </c>
      <c r="I1144" s="52"/>
      <c r="J1144" s="41">
        <v>70000</v>
      </c>
      <c r="K1144" s="52"/>
      <c r="L1144" s="41">
        <v>40000</v>
      </c>
    </row>
    <row r="1145" spans="1:14">
      <c r="A1145" s="39" t="s">
        <v>3366</v>
      </c>
      <c r="B1145" s="38"/>
      <c r="C1145" s="52"/>
      <c r="D1145" s="41">
        <v>0</v>
      </c>
      <c r="E1145" s="52"/>
      <c r="F1145" s="41">
        <v>0</v>
      </c>
      <c r="G1145" s="52"/>
      <c r="H1145" s="41">
        <v>10000</v>
      </c>
      <c r="I1145" s="52"/>
      <c r="J1145" s="41">
        <v>10000</v>
      </c>
      <c r="K1145" s="52"/>
      <c r="L1145" s="41">
        <v>10000</v>
      </c>
    </row>
    <row r="1146" spans="1:14">
      <c r="A1146" s="39" t="s">
        <v>3367</v>
      </c>
      <c r="B1146" s="38"/>
      <c r="C1146" s="52"/>
      <c r="D1146" s="41">
        <v>0</v>
      </c>
      <c r="E1146" s="52"/>
      <c r="F1146" s="41">
        <v>0</v>
      </c>
      <c r="G1146" s="52"/>
      <c r="H1146" s="41">
        <v>10000</v>
      </c>
      <c r="I1146" s="52"/>
      <c r="J1146" s="41">
        <v>10000</v>
      </c>
      <c r="K1146" s="52"/>
      <c r="L1146" s="41">
        <v>10000</v>
      </c>
      <c r="M1146" s="45"/>
      <c r="N1146" s="45"/>
    </row>
    <row r="1147" spans="1:14">
      <c r="A1147" s="39" t="s">
        <v>3368</v>
      </c>
      <c r="B1147" s="38"/>
      <c r="C1147" s="52"/>
      <c r="D1147" s="41">
        <v>0</v>
      </c>
      <c r="E1147" s="52"/>
      <c r="F1147" s="41">
        <v>0</v>
      </c>
      <c r="G1147" s="52"/>
      <c r="H1147" s="41">
        <v>100000</v>
      </c>
      <c r="I1147" s="52"/>
      <c r="J1147" s="41">
        <v>100000</v>
      </c>
      <c r="K1147" s="52"/>
      <c r="L1147" s="41">
        <v>50000</v>
      </c>
      <c r="N1147" s="45"/>
    </row>
    <row r="1148" spans="1:14">
      <c r="A1148" s="556" t="s">
        <v>3369</v>
      </c>
      <c r="B1148" s="38"/>
      <c r="C1148" s="52"/>
      <c r="D1148" s="41">
        <v>0</v>
      </c>
      <c r="E1148" s="52"/>
      <c r="F1148" s="41">
        <v>0</v>
      </c>
      <c r="G1148" s="52"/>
      <c r="H1148" s="41">
        <v>10000</v>
      </c>
      <c r="I1148" s="52"/>
      <c r="J1148" s="41">
        <v>10000</v>
      </c>
      <c r="K1148" s="52"/>
      <c r="L1148" s="41">
        <v>10000</v>
      </c>
    </row>
    <row r="1149" spans="1:14">
      <c r="A1149" s="821" t="s">
        <v>3204</v>
      </c>
      <c r="B1149" s="821"/>
      <c r="C1149" s="811" t="s">
        <v>36</v>
      </c>
      <c r="D1149" s="776">
        <f>D1110+D1111+D1112+D1114+D1115+D1116+D1137+D1138+D1140+D1141+D1142+D1143+D1144+D1145+D1146+D1147+D1148</f>
        <v>414841.69999999995</v>
      </c>
      <c r="E1149" s="811" t="s">
        <v>36</v>
      </c>
      <c r="F1149" s="776">
        <f>F1148+F1147+F1146+F1145+F1144+F1143+F1142+F1141+F1140+F1139+F1138+F1137+F1136+F1116+F1115+F1114+F1113+F1112+F1111+F1110</f>
        <v>19770</v>
      </c>
      <c r="G1149" s="811" t="s">
        <v>36</v>
      </c>
      <c r="H1149" s="776">
        <f>H1110+H1111+H1112+H1114+H1115+H1116+H1137+H1138+H1140+H1141+H1143+H1144+H1145+H1146+H1147+H1148</f>
        <v>585230</v>
      </c>
      <c r="I1149" s="811" t="s">
        <v>36</v>
      </c>
      <c r="J1149" s="776">
        <f>J1110+J1111+J1112+J1114+J1115+J1116+J1137+J1138+J1140+J1141+J1142+J1143+J1144+J1145+J1146+J1147+J1148</f>
        <v>605000</v>
      </c>
      <c r="K1149" s="811" t="s">
        <v>36</v>
      </c>
      <c r="L1149" s="776">
        <f>L1148+L1147+L1146+L1145+L1144+L1143+L1142+L1141+L1140+L1139+L1138+L1137+L1136+L1116+L1115+L1114+L1113+L1112+L1111+L1110</f>
        <v>605000</v>
      </c>
      <c r="N1149" s="46"/>
    </row>
    <row r="1150" spans="1:14">
      <c r="A1150" s="771" t="s">
        <v>3205</v>
      </c>
      <c r="B1150" s="790"/>
      <c r="C1150" s="809" t="s">
        <v>36</v>
      </c>
      <c r="D1150" s="828">
        <f>D1107+D1149</f>
        <v>6749748.8200000003</v>
      </c>
      <c r="E1150" s="808" t="s">
        <v>36</v>
      </c>
      <c r="F1150" s="765">
        <f>F1149+F1107</f>
        <v>2742637.54</v>
      </c>
      <c r="G1150" s="808" t="s">
        <v>36</v>
      </c>
      <c r="H1150" s="765">
        <f>H1107+H1149</f>
        <v>5141693.8600000003</v>
      </c>
      <c r="I1150" s="809" t="s">
        <v>36</v>
      </c>
      <c r="J1150" s="765">
        <f>J1107+J1149</f>
        <v>7884331.4000000004</v>
      </c>
      <c r="K1150" s="809" t="s">
        <v>36</v>
      </c>
      <c r="L1150" s="765">
        <f>L1149+L1107</f>
        <v>9627502.870000001</v>
      </c>
    </row>
    <row r="1151" spans="1:14">
      <c r="A1151" s="556" t="s">
        <v>3170</v>
      </c>
      <c r="B1151" s="703"/>
      <c r="C1151" s="52"/>
      <c r="D1151" s="41"/>
      <c r="E1151" s="40"/>
      <c r="F1151" s="41"/>
      <c r="G1151" s="40"/>
      <c r="H1151" s="41"/>
      <c r="I1151" s="52"/>
      <c r="J1151" s="41"/>
      <c r="K1151" s="52"/>
      <c r="L1151" s="41"/>
    </row>
    <row r="1152" spans="1:14">
      <c r="A1152" s="556" t="s">
        <v>3173</v>
      </c>
      <c r="B1152" s="703"/>
      <c r="C1152" s="52"/>
      <c r="D1152" s="41"/>
      <c r="E1152" s="52"/>
      <c r="F1152" s="41"/>
      <c r="G1152" s="40"/>
      <c r="H1152" s="41"/>
      <c r="I1152" s="52"/>
      <c r="J1152" s="41"/>
      <c r="K1152" s="52"/>
      <c r="L1152" s="41"/>
    </row>
    <row r="1153" spans="1:14">
      <c r="A1153" s="556" t="s">
        <v>3370</v>
      </c>
      <c r="B1153" s="703" t="s">
        <v>229</v>
      </c>
      <c r="C1153" s="52" t="s">
        <v>36</v>
      </c>
      <c r="D1153" s="41">
        <v>50000</v>
      </c>
      <c r="E1153" s="52" t="s">
        <v>36</v>
      </c>
      <c r="F1153" s="41">
        <v>0</v>
      </c>
      <c r="G1153" s="52" t="s">
        <v>36</v>
      </c>
      <c r="H1153" s="41">
        <v>100000</v>
      </c>
      <c r="I1153" s="52" t="s">
        <v>36</v>
      </c>
      <c r="J1153" s="50">
        <v>100000</v>
      </c>
      <c r="K1153" s="52" t="s">
        <v>36</v>
      </c>
      <c r="L1153" s="41">
        <v>100000</v>
      </c>
      <c r="N1153" s="46"/>
    </row>
    <row r="1154" spans="1:14">
      <c r="A1154" s="771" t="s">
        <v>3179</v>
      </c>
      <c r="B1154" s="790"/>
      <c r="C1154" s="808" t="s">
        <v>36</v>
      </c>
      <c r="D1154" s="765">
        <f>D1153</f>
        <v>50000</v>
      </c>
      <c r="E1154" s="809" t="s">
        <v>36</v>
      </c>
      <c r="F1154" s="765">
        <f>F1153</f>
        <v>0</v>
      </c>
      <c r="G1154" s="809" t="s">
        <v>36</v>
      </c>
      <c r="H1154" s="765">
        <f>H1153</f>
        <v>100000</v>
      </c>
      <c r="I1154" s="809" t="s">
        <v>36</v>
      </c>
      <c r="J1154" s="765">
        <f>J1153</f>
        <v>100000</v>
      </c>
      <c r="K1154" s="809" t="s">
        <v>36</v>
      </c>
      <c r="L1154" s="765">
        <f>L1153</f>
        <v>100000</v>
      </c>
    </row>
    <row r="1155" spans="1:14" ht="15.75" thickBot="1">
      <c r="A1155" s="793" t="s">
        <v>3269</v>
      </c>
      <c r="B1155" s="794"/>
      <c r="C1155" s="815" t="s">
        <v>36</v>
      </c>
      <c r="D1155" s="796">
        <f>D1107+D1149+D1154</f>
        <v>6799748.8200000003</v>
      </c>
      <c r="E1155" s="816" t="s">
        <v>36</v>
      </c>
      <c r="F1155" s="796">
        <f>F1107+F1149+F1154</f>
        <v>2742637.54</v>
      </c>
      <c r="G1155" s="816" t="s">
        <v>36</v>
      </c>
      <c r="H1155" s="796">
        <f>H1107+H1149+H1154</f>
        <v>5241693.8600000003</v>
      </c>
      <c r="I1155" s="816" t="s">
        <v>36</v>
      </c>
      <c r="J1155" s="796">
        <f>J1107+J1149+J1154</f>
        <v>7984331.4000000004</v>
      </c>
      <c r="K1155" s="816" t="s">
        <v>36</v>
      </c>
      <c r="L1155" s="796">
        <f>L1107+L1149+L1154</f>
        <v>9727502.870000001</v>
      </c>
      <c r="N1155" s="46"/>
    </row>
    <row r="1156" spans="1:14" ht="15.75" thickTop="1">
      <c r="A1156" s="201" t="s">
        <v>653</v>
      </c>
      <c r="B1156" s="201"/>
      <c r="C1156" s="201" t="s">
        <v>337</v>
      </c>
      <c r="D1156" s="201"/>
      <c r="E1156" s="201"/>
      <c r="F1156" s="201"/>
      <c r="G1156" s="201"/>
      <c r="H1156" s="201" t="s">
        <v>3245</v>
      </c>
      <c r="I1156" s="201"/>
      <c r="J1156" s="201"/>
      <c r="K1156" s="201"/>
      <c r="L1156" s="201"/>
    </row>
    <row r="1157" spans="1:14" ht="16.5">
      <c r="A1157" s="741"/>
      <c r="B1157" s="741"/>
      <c r="C1157" s="741"/>
      <c r="D1157" s="741"/>
      <c r="E1157" s="741"/>
      <c r="F1157" s="741"/>
      <c r="G1157" s="741"/>
      <c r="H1157" s="741"/>
      <c r="I1157" s="741"/>
      <c r="J1157" s="741"/>
      <c r="K1157" s="741"/>
      <c r="L1157" s="741"/>
    </row>
    <row r="1158" spans="1:14" ht="16.5">
      <c r="A1158" s="741"/>
      <c r="B1158" s="741"/>
      <c r="C1158" s="741"/>
      <c r="D1158" s="741"/>
      <c r="E1158" s="741"/>
      <c r="F1158" s="741"/>
      <c r="G1158" s="741"/>
      <c r="H1158" s="741" t="s">
        <v>3219</v>
      </c>
      <c r="I1158" s="741"/>
      <c r="J1158" s="741"/>
      <c r="K1158" s="741"/>
      <c r="L1158" s="741"/>
    </row>
    <row r="1159" spans="1:14">
      <c r="A1159" s="201" t="s">
        <v>3355</v>
      </c>
      <c r="B1159" s="201"/>
      <c r="C1159" s="201"/>
      <c r="D1159" s="201" t="s">
        <v>54</v>
      </c>
      <c r="E1159" s="201"/>
      <c r="F1159" s="201"/>
      <c r="G1159" s="201"/>
      <c r="H1159" s="201" t="s">
        <v>3232</v>
      </c>
      <c r="I1159" s="201"/>
      <c r="J1159" s="201"/>
      <c r="K1159" s="201"/>
      <c r="L1159" s="201"/>
    </row>
    <row r="1160" spans="1:14">
      <c r="A1160" s="334" t="s">
        <v>1114</v>
      </c>
      <c r="B1160" s="334"/>
      <c r="C1160" s="334"/>
      <c r="D1160" s="334" t="s">
        <v>343</v>
      </c>
      <c r="E1160" s="334"/>
      <c r="F1160" s="334"/>
      <c r="G1160" s="334"/>
      <c r="H1160" s="334" t="s">
        <v>3221</v>
      </c>
      <c r="I1160" s="334"/>
      <c r="J1160" s="334"/>
      <c r="K1160" s="334"/>
      <c r="L1160" s="334"/>
    </row>
    <row r="1161" spans="1:14">
      <c r="A1161" s="334" t="s">
        <v>3356</v>
      </c>
    </row>
    <row r="1162" spans="1:14">
      <c r="A1162" s="334"/>
    </row>
    <row r="1163" spans="1:14" ht="16.5">
      <c r="A1163" s="1" t="s">
        <v>3207</v>
      </c>
      <c r="B1163" s="741"/>
      <c r="C1163" s="741"/>
      <c r="D1163" s="741"/>
      <c r="E1163" s="741"/>
      <c r="F1163" s="741"/>
      <c r="G1163" s="741"/>
      <c r="H1163" s="741"/>
      <c r="I1163" s="741"/>
      <c r="J1163" s="741"/>
      <c r="K1163" s="741"/>
      <c r="L1163" s="742" t="s">
        <v>3208</v>
      </c>
    </row>
    <row r="1164" spans="1:14" ht="16.5">
      <c r="A1164" s="1" t="s">
        <v>3283</v>
      </c>
      <c r="B1164" s="741"/>
      <c r="C1164" s="741"/>
      <c r="D1164" s="741"/>
      <c r="E1164" s="741"/>
      <c r="F1164" s="741"/>
      <c r="G1164" s="741"/>
      <c r="H1164" s="741"/>
      <c r="I1164" s="741"/>
      <c r="J1164" s="741"/>
      <c r="K1164" s="741"/>
      <c r="L1164" s="741"/>
    </row>
    <row r="1165" spans="1:14" ht="16.5">
      <c r="A1165" s="741"/>
      <c r="B1165" s="741"/>
      <c r="C1165" s="741"/>
      <c r="D1165" s="741"/>
      <c r="E1165" s="741"/>
      <c r="F1165" s="741"/>
      <c r="G1165" s="741"/>
      <c r="H1165" s="741"/>
      <c r="I1165" s="741"/>
      <c r="J1165" s="741"/>
      <c r="K1165" s="741"/>
      <c r="L1165" s="741"/>
    </row>
    <row r="1166" spans="1:14" ht="15.75">
      <c r="A1166" s="743" t="s">
        <v>3210</v>
      </c>
      <c r="B1166" s="744"/>
      <c r="C1166" s="744"/>
      <c r="D1166" s="744"/>
      <c r="E1166" s="744"/>
      <c r="F1166" s="744"/>
      <c r="G1166" s="744"/>
      <c r="H1166" s="744"/>
      <c r="I1166" s="744"/>
      <c r="J1166" s="744"/>
      <c r="K1166" s="744"/>
      <c r="L1166" s="745"/>
    </row>
    <row r="1167" spans="1:14" ht="15.75">
      <c r="A1167" s="746" t="s">
        <v>3211</v>
      </c>
      <c r="B1167" s="747"/>
      <c r="C1167" s="747"/>
      <c r="D1167" s="747"/>
      <c r="E1167" s="747"/>
      <c r="F1167" s="747"/>
      <c r="G1167" s="747"/>
      <c r="H1167" s="747"/>
      <c r="I1167" s="747"/>
      <c r="J1167" s="747"/>
      <c r="K1167" s="747"/>
      <c r="L1167" s="748"/>
    </row>
    <row r="1168" spans="1:14" ht="16.5">
      <c r="A1168" s="303"/>
      <c r="B1168" s="301"/>
      <c r="C1168" s="301"/>
      <c r="D1168" s="301"/>
      <c r="E1168" s="301"/>
      <c r="F1168" s="301"/>
      <c r="G1168" s="301"/>
      <c r="H1168" s="301"/>
      <c r="I1168" s="301"/>
      <c r="J1168" s="301"/>
      <c r="K1168" s="301"/>
      <c r="L1168" s="302"/>
    </row>
    <row r="1169" spans="1:14" ht="16.5">
      <c r="A1169" s="767" t="s">
        <v>3371</v>
      </c>
      <c r="B1169" s="301"/>
      <c r="C1169" s="301"/>
      <c r="D1169" s="301"/>
      <c r="E1169" s="301"/>
      <c r="F1169" s="301"/>
      <c r="G1169" s="301"/>
      <c r="H1169" s="301"/>
      <c r="I1169" s="301"/>
      <c r="J1169" s="301"/>
      <c r="K1169" s="301"/>
      <c r="L1169" s="302"/>
    </row>
    <row r="1170" spans="1:14" ht="16.5">
      <c r="A1170" s="751"/>
      <c r="B1170" s="752"/>
      <c r="C1170" s="752"/>
      <c r="D1170" s="752"/>
      <c r="E1170" s="752"/>
      <c r="F1170" s="752"/>
      <c r="G1170" s="752"/>
      <c r="H1170" s="752"/>
      <c r="I1170" s="752"/>
      <c r="J1170" s="752"/>
      <c r="K1170" s="752"/>
      <c r="L1170" s="753"/>
    </row>
    <row r="1171" spans="1:14" ht="15.75">
      <c r="A1171" s="270"/>
      <c r="B1171" s="357" t="s">
        <v>3213</v>
      </c>
      <c r="C1171" s="267" t="s">
        <v>8</v>
      </c>
      <c r="D1171" s="268"/>
      <c r="E1171" s="271" t="s">
        <v>3214</v>
      </c>
      <c r="F1171" s="271"/>
      <c r="G1171" s="271"/>
      <c r="H1171" s="271"/>
      <c r="I1171" s="271"/>
      <c r="J1171" s="271"/>
      <c r="K1171" s="267" t="s">
        <v>16</v>
      </c>
      <c r="L1171" s="268"/>
    </row>
    <row r="1172" spans="1:14" ht="15.75">
      <c r="A1172" s="277" t="s">
        <v>3215</v>
      </c>
      <c r="B1172" s="337" t="s">
        <v>11</v>
      </c>
      <c r="C1172" s="278" t="s">
        <v>312</v>
      </c>
      <c r="D1172" s="279"/>
      <c r="E1172" s="754" t="s">
        <v>14</v>
      </c>
      <c r="F1172" s="755"/>
      <c r="G1172" s="768" t="s">
        <v>15</v>
      </c>
      <c r="H1172" s="755"/>
      <c r="I1172" s="267" t="s">
        <v>19</v>
      </c>
      <c r="J1172" s="268"/>
      <c r="K1172" s="849" t="s">
        <v>20</v>
      </c>
      <c r="L1172" s="850"/>
    </row>
    <row r="1173" spans="1:14" ht="15.75">
      <c r="A1173" s="393"/>
      <c r="B1173" s="757"/>
      <c r="C1173" s="756"/>
      <c r="D1173" s="757"/>
      <c r="E1173" s="758" t="s">
        <v>13</v>
      </c>
      <c r="F1173" s="759"/>
      <c r="G1173" s="346" t="s">
        <v>3216</v>
      </c>
      <c r="H1173" s="279"/>
      <c r="I1173" s="756"/>
      <c r="J1173" s="756"/>
      <c r="K1173" s="851"/>
      <c r="L1173" s="852"/>
    </row>
    <row r="1174" spans="1:14">
      <c r="A1174" s="760">
        <v>1</v>
      </c>
      <c r="B1174" s="783">
        <v>2</v>
      </c>
      <c r="C1174" s="761">
        <v>3</v>
      </c>
      <c r="D1174" s="762"/>
      <c r="E1174" s="761">
        <v>4</v>
      </c>
      <c r="F1174" s="762"/>
      <c r="G1174" s="761">
        <v>5</v>
      </c>
      <c r="H1174" s="762"/>
      <c r="I1174" s="761">
        <v>6</v>
      </c>
      <c r="J1174" s="762"/>
      <c r="K1174" s="853">
        <v>7</v>
      </c>
      <c r="L1174" s="854"/>
    </row>
    <row r="1175" spans="1:14">
      <c r="A1175" s="118" t="s">
        <v>3083</v>
      </c>
      <c r="B1175" s="59"/>
      <c r="C1175" s="63"/>
      <c r="D1175" s="62"/>
      <c r="E1175" s="52"/>
      <c r="F1175" s="41"/>
      <c r="G1175" s="52"/>
      <c r="H1175" s="41"/>
      <c r="I1175" s="63"/>
      <c r="J1175" s="534"/>
      <c r="K1175" s="245"/>
      <c r="L1175" s="41"/>
    </row>
    <row r="1176" spans="1:14">
      <c r="A1176" s="365" t="s">
        <v>3084</v>
      </c>
      <c r="B1176" s="38"/>
      <c r="C1176" s="63"/>
      <c r="D1176" s="41"/>
      <c r="E1176" s="52"/>
      <c r="F1176" s="41"/>
      <c r="G1176" s="52"/>
      <c r="H1176" s="41"/>
      <c r="I1176" s="63"/>
      <c r="J1176" s="534"/>
      <c r="K1176" s="245"/>
      <c r="L1176" s="41"/>
    </row>
    <row r="1177" spans="1:14">
      <c r="A1177" s="365" t="s">
        <v>3085</v>
      </c>
      <c r="B1177" s="38"/>
      <c r="C1177" s="63"/>
      <c r="D1177" s="41"/>
      <c r="E1177" s="52"/>
      <c r="F1177" s="41"/>
      <c r="G1177" s="52"/>
      <c r="H1177" s="41"/>
      <c r="I1177" s="63"/>
      <c r="J1177" s="534"/>
      <c r="K1177" s="245"/>
      <c r="L1177" s="41"/>
    </row>
    <row r="1178" spans="1:14">
      <c r="A1178" s="39" t="s">
        <v>3086</v>
      </c>
      <c r="B1178" s="38" t="s">
        <v>3087</v>
      </c>
      <c r="C1178" s="63" t="s">
        <v>36</v>
      </c>
      <c r="D1178" s="41">
        <v>782556</v>
      </c>
      <c r="E1178" s="52" t="s">
        <v>36</v>
      </c>
      <c r="F1178" s="41">
        <v>391278</v>
      </c>
      <c r="G1178" s="52" t="s">
        <v>36</v>
      </c>
      <c r="H1178" s="41">
        <v>391278</v>
      </c>
      <c r="I1178" s="63" t="s">
        <v>36</v>
      </c>
      <c r="J1178" s="534">
        <v>782556</v>
      </c>
      <c r="K1178" s="245" t="s">
        <v>36</v>
      </c>
      <c r="L1178" s="41">
        <v>817464</v>
      </c>
      <c r="N1178" s="41"/>
    </row>
    <row r="1179" spans="1:14">
      <c r="A1179" s="39" t="s">
        <v>3088</v>
      </c>
      <c r="B1179" s="38" t="s">
        <v>100</v>
      </c>
      <c r="C1179" s="63"/>
      <c r="D1179" s="41">
        <v>98250</v>
      </c>
      <c r="E1179" s="52"/>
      <c r="F1179" s="41">
        <v>60850</v>
      </c>
      <c r="G1179" s="52"/>
      <c r="H1179" s="41">
        <v>71150</v>
      </c>
      <c r="I1179" s="63"/>
      <c r="J1179" s="534">
        <v>132000</v>
      </c>
      <c r="K1179" s="245"/>
      <c r="L1179" s="41">
        <v>132000</v>
      </c>
      <c r="N1179" s="46"/>
    </row>
    <row r="1180" spans="1:14">
      <c r="A1180" s="407" t="s">
        <v>3089</v>
      </c>
      <c r="B1180" s="790"/>
      <c r="C1180" s="808" t="s">
        <v>36</v>
      </c>
      <c r="D1180" s="765">
        <f>D1178+D1179</f>
        <v>880806</v>
      </c>
      <c r="E1180" s="809" t="s">
        <v>36</v>
      </c>
      <c r="F1180" s="765">
        <f>F1178+F1179</f>
        <v>452128</v>
      </c>
      <c r="G1180" s="809" t="s">
        <v>36</v>
      </c>
      <c r="H1180" s="765">
        <f>H1178+H1179</f>
        <v>462428</v>
      </c>
      <c r="I1180" s="809" t="s">
        <v>36</v>
      </c>
      <c r="J1180" s="765">
        <f>J1178+J1179</f>
        <v>914556</v>
      </c>
      <c r="K1180" s="830" t="s">
        <v>36</v>
      </c>
      <c r="L1180" s="765">
        <f>L1178+L1179</f>
        <v>949464</v>
      </c>
    </row>
    <row r="1181" spans="1:14">
      <c r="A1181" s="90" t="s">
        <v>3090</v>
      </c>
      <c r="B1181" s="38"/>
      <c r="C1181" s="63"/>
      <c r="D1181" s="41"/>
      <c r="E1181" s="52"/>
      <c r="F1181" s="62"/>
      <c r="G1181" s="52"/>
      <c r="H1181" s="41"/>
      <c r="I1181" s="63"/>
      <c r="J1181" s="41"/>
      <c r="K1181" s="245"/>
      <c r="L1181" s="41"/>
      <c r="N1181" s="46"/>
    </row>
    <row r="1182" spans="1:14">
      <c r="A1182" s="39" t="s">
        <v>3091</v>
      </c>
      <c r="B1182" s="38" t="s">
        <v>103</v>
      </c>
      <c r="C1182" s="63" t="s">
        <v>36</v>
      </c>
      <c r="D1182" s="41">
        <v>96000</v>
      </c>
      <c r="E1182" s="52" t="s">
        <v>36</v>
      </c>
      <c r="F1182" s="41">
        <v>48000</v>
      </c>
      <c r="G1182" s="52" t="s">
        <v>36</v>
      </c>
      <c r="H1182" s="41">
        <v>48000</v>
      </c>
      <c r="I1182" s="63" t="s">
        <v>36</v>
      </c>
      <c r="J1182" s="41">
        <v>96000</v>
      </c>
      <c r="K1182" s="245" t="s">
        <v>36</v>
      </c>
      <c r="L1182" s="41">
        <v>96000</v>
      </c>
      <c r="N1182" s="46"/>
    </row>
    <row r="1183" spans="1:14">
      <c r="A1183" s="39" t="s">
        <v>3093</v>
      </c>
      <c r="B1183" s="38" t="s">
        <v>109</v>
      </c>
      <c r="C1183" s="63"/>
      <c r="D1183" s="41">
        <v>20000</v>
      </c>
      <c r="E1183" s="52"/>
      <c r="F1183" s="41">
        <v>20000</v>
      </c>
      <c r="G1183" s="52"/>
      <c r="H1183" s="41">
        <v>0</v>
      </c>
      <c r="I1183" s="63"/>
      <c r="J1183" s="41">
        <v>20000</v>
      </c>
      <c r="K1183" s="245"/>
      <c r="L1183" s="41">
        <v>24000</v>
      </c>
      <c r="N1183" s="46"/>
    </row>
    <row r="1184" spans="1:14">
      <c r="A1184" s="39" t="s">
        <v>3094</v>
      </c>
      <c r="B1184" s="38" t="s">
        <v>111</v>
      </c>
      <c r="C1184" s="63"/>
      <c r="D1184" s="41">
        <v>8000</v>
      </c>
      <c r="E1184" s="52"/>
      <c r="F1184" s="41">
        <v>0</v>
      </c>
      <c r="G1184" s="52"/>
      <c r="H1184" s="41">
        <v>8000</v>
      </c>
      <c r="I1184" s="63"/>
      <c r="J1184" s="41">
        <v>8000</v>
      </c>
      <c r="K1184" s="245"/>
      <c r="L1184" s="41">
        <v>8000</v>
      </c>
      <c r="N1184" s="46"/>
    </row>
    <row r="1185" spans="1:14">
      <c r="A1185" s="39" t="s">
        <v>3095</v>
      </c>
      <c r="B1185" s="38" t="s">
        <v>635</v>
      </c>
      <c r="C1185" s="63"/>
      <c r="D1185" s="41">
        <v>20000</v>
      </c>
      <c r="E1185" s="52"/>
      <c r="F1185" s="41">
        <v>0</v>
      </c>
      <c r="G1185" s="52"/>
      <c r="H1185" s="41">
        <v>20000</v>
      </c>
      <c r="I1185" s="63"/>
      <c r="J1185" s="41">
        <v>20000</v>
      </c>
      <c r="K1185" s="245"/>
      <c r="L1185" s="41">
        <v>20000</v>
      </c>
      <c r="N1185" s="46"/>
    </row>
    <row r="1186" spans="1:14">
      <c r="A1186" s="39" t="s">
        <v>3099</v>
      </c>
      <c r="B1186" s="38" t="s">
        <v>3100</v>
      </c>
      <c r="C1186" s="63"/>
      <c r="D1186" s="41">
        <v>65213</v>
      </c>
      <c r="E1186" s="52"/>
      <c r="F1186" s="41">
        <v>65213</v>
      </c>
      <c r="G1186" s="52"/>
      <c r="H1186" s="41">
        <v>0</v>
      </c>
      <c r="I1186" s="63"/>
      <c r="J1186" s="41">
        <v>65213</v>
      </c>
      <c r="K1186" s="245"/>
      <c r="L1186" s="41">
        <v>68122</v>
      </c>
      <c r="N1186" s="41"/>
    </row>
    <row r="1187" spans="1:14">
      <c r="A1187" s="39" t="s">
        <v>125</v>
      </c>
      <c r="B1187" s="38" t="s">
        <v>124</v>
      </c>
      <c r="C1187" s="63"/>
      <c r="D1187" s="41">
        <v>65213</v>
      </c>
      <c r="E1187" s="52"/>
      <c r="F1187" s="41">
        <v>0</v>
      </c>
      <c r="G1187" s="52"/>
      <c r="H1187" s="41">
        <v>65213</v>
      </c>
      <c r="I1187" s="63"/>
      <c r="J1187" s="41">
        <v>65213</v>
      </c>
      <c r="K1187" s="245"/>
      <c r="L1187" s="41">
        <v>68122</v>
      </c>
      <c r="N1187" s="46"/>
    </row>
    <row r="1188" spans="1:14">
      <c r="A1188" s="39" t="s">
        <v>3101</v>
      </c>
      <c r="B1188" s="38" t="s">
        <v>127</v>
      </c>
      <c r="C1188" s="63"/>
      <c r="D1188" s="41">
        <v>93764.88</v>
      </c>
      <c r="E1188" s="52"/>
      <c r="F1188" s="41">
        <v>46953.36</v>
      </c>
      <c r="G1188" s="52"/>
      <c r="H1188" s="41">
        <v>46953.36</v>
      </c>
      <c r="I1188" s="63"/>
      <c r="J1188" s="41">
        <v>93906.72</v>
      </c>
      <c r="K1188" s="245"/>
      <c r="L1188" s="41">
        <v>98095.679999999993</v>
      </c>
      <c r="N1188" s="46"/>
    </row>
    <row r="1189" spans="1:14">
      <c r="A1189" s="39" t="s">
        <v>128</v>
      </c>
      <c r="B1189" s="38" t="s">
        <v>129</v>
      </c>
      <c r="C1189" s="63"/>
      <c r="D1189" s="41">
        <v>15387.01</v>
      </c>
      <c r="E1189" s="52"/>
      <c r="F1189" s="41">
        <v>2400</v>
      </c>
      <c r="G1189" s="52"/>
      <c r="H1189" s="41">
        <v>13251.12</v>
      </c>
      <c r="I1189" s="63"/>
      <c r="J1189" s="41">
        <v>15651.12</v>
      </c>
      <c r="K1189" s="245"/>
      <c r="L1189" s="41">
        <v>16349.28</v>
      </c>
      <c r="N1189" s="46"/>
    </row>
    <row r="1190" spans="1:14">
      <c r="A1190" s="39" t="s">
        <v>3106</v>
      </c>
      <c r="B1190" s="38" t="s">
        <v>131</v>
      </c>
      <c r="C1190" s="63"/>
      <c r="D1190" s="41">
        <v>9075</v>
      </c>
      <c r="E1190" s="52"/>
      <c r="F1190" s="41">
        <v>5380</v>
      </c>
      <c r="G1190" s="52"/>
      <c r="H1190" s="41">
        <v>4220</v>
      </c>
      <c r="I1190" s="63"/>
      <c r="J1190" s="41">
        <v>9600</v>
      </c>
      <c r="K1190" s="245"/>
      <c r="L1190" s="41">
        <v>11240.13</v>
      </c>
      <c r="N1190" s="46"/>
    </row>
    <row r="1191" spans="1:14">
      <c r="A1191" s="39" t="s">
        <v>3201</v>
      </c>
      <c r="B1191" s="38" t="s">
        <v>133</v>
      </c>
      <c r="C1191" s="63"/>
      <c r="D1191" s="41">
        <v>4673.47</v>
      </c>
      <c r="E1191" s="52"/>
      <c r="F1191" s="41">
        <v>2400</v>
      </c>
      <c r="G1191" s="52"/>
      <c r="H1191" s="41">
        <v>5424.56</v>
      </c>
      <c r="I1191" s="63"/>
      <c r="J1191" s="41">
        <v>7824.56</v>
      </c>
      <c r="K1191" s="245"/>
      <c r="L1191" s="41">
        <v>8174.64</v>
      </c>
      <c r="N1191" s="46"/>
    </row>
    <row r="1192" spans="1:14">
      <c r="A1192" s="47" t="s">
        <v>3202</v>
      </c>
      <c r="B1192" s="48"/>
      <c r="C1192" s="81"/>
      <c r="D1192" s="50"/>
      <c r="E1192" s="81"/>
      <c r="F1192" s="50"/>
      <c r="G1192" s="81"/>
      <c r="H1192" s="50"/>
      <c r="I1192" s="81"/>
      <c r="J1192" s="50"/>
      <c r="K1192" s="855"/>
      <c r="L1192" s="50"/>
    </row>
    <row r="1193" spans="1:14">
      <c r="A1193" s="201" t="s">
        <v>653</v>
      </c>
      <c r="B1193" s="201"/>
      <c r="C1193" s="201" t="s">
        <v>337</v>
      </c>
      <c r="D1193" s="201"/>
      <c r="E1193" s="201"/>
      <c r="F1193" s="201"/>
      <c r="G1193" s="201"/>
      <c r="H1193" s="201" t="s">
        <v>3245</v>
      </c>
      <c r="I1193" s="201"/>
      <c r="J1193" s="201"/>
      <c r="K1193" s="201"/>
      <c r="L1193" s="201"/>
    </row>
    <row r="1194" spans="1:14" ht="16.5">
      <c r="A1194" s="741"/>
      <c r="B1194" s="741"/>
      <c r="C1194" s="741"/>
      <c r="D1194" s="741"/>
      <c r="E1194" s="741"/>
      <c r="F1194" s="741"/>
      <c r="G1194" s="741"/>
      <c r="H1194" s="741"/>
      <c r="I1194" s="741"/>
      <c r="J1194" s="741"/>
      <c r="K1194" s="741"/>
      <c r="L1194" s="741"/>
    </row>
    <row r="1195" spans="1:14" ht="16.5">
      <c r="A1195" s="741"/>
      <c r="B1195" s="741"/>
      <c r="C1195" s="741"/>
      <c r="D1195" s="741"/>
      <c r="E1195" s="741"/>
      <c r="F1195" s="741"/>
      <c r="G1195" s="741"/>
      <c r="H1195" s="741" t="s">
        <v>3219</v>
      </c>
      <c r="I1195" s="741"/>
      <c r="J1195" s="741"/>
      <c r="K1195" s="741"/>
      <c r="L1195" s="741"/>
    </row>
    <row r="1196" spans="1:14">
      <c r="A1196" s="201" t="s">
        <v>3372</v>
      </c>
      <c r="B1196" s="201"/>
      <c r="C1196" s="201"/>
      <c r="D1196" s="201" t="s">
        <v>54</v>
      </c>
      <c r="E1196" s="201"/>
      <c r="F1196" s="201"/>
      <c r="G1196" s="201"/>
      <c r="H1196" s="201" t="s">
        <v>3232</v>
      </c>
      <c r="I1196" s="201"/>
      <c r="J1196" s="201"/>
      <c r="K1196" s="201"/>
      <c r="L1196" s="201"/>
    </row>
    <row r="1197" spans="1:14">
      <c r="A1197" s="334" t="s">
        <v>1120</v>
      </c>
      <c r="B1197" s="334"/>
      <c r="C1197" s="334"/>
      <c r="D1197" s="334" t="s">
        <v>343</v>
      </c>
      <c r="E1197" s="334"/>
      <c r="F1197" s="334"/>
      <c r="G1197" s="334"/>
      <c r="H1197" s="334" t="s">
        <v>3221</v>
      </c>
      <c r="I1197" s="334"/>
      <c r="J1197" s="334"/>
      <c r="K1197" s="334"/>
      <c r="L1197" s="334"/>
    </row>
    <row r="1198" spans="1:14">
      <c r="A1198" s="334" t="s">
        <v>3373</v>
      </c>
    </row>
    <row r="1200" spans="1:14" ht="16.5">
      <c r="A1200" s="1" t="s">
        <v>3207</v>
      </c>
      <c r="B1200" s="741"/>
      <c r="C1200" s="741"/>
      <c r="D1200" s="741"/>
      <c r="E1200" s="741"/>
      <c r="F1200" s="741"/>
      <c r="G1200" s="741"/>
      <c r="H1200" s="741"/>
      <c r="I1200" s="741"/>
      <c r="J1200" s="741"/>
      <c r="K1200" s="741"/>
      <c r="L1200" s="742" t="s">
        <v>3208</v>
      </c>
    </row>
    <row r="1201" spans="1:14" ht="16.5">
      <c r="A1201" s="1" t="s">
        <v>3287</v>
      </c>
      <c r="B1201" s="741"/>
      <c r="C1201" s="741"/>
      <c r="D1201" s="741"/>
      <c r="E1201" s="741"/>
      <c r="F1201" s="741"/>
      <c r="G1201" s="741"/>
      <c r="H1201" s="741"/>
      <c r="I1201" s="741"/>
      <c r="J1201" s="741"/>
      <c r="K1201" s="741"/>
      <c r="L1201" s="741"/>
    </row>
    <row r="1202" spans="1:14" ht="15" customHeight="1">
      <c r="A1202" s="741"/>
      <c r="B1202" s="741"/>
      <c r="C1202" s="741"/>
      <c r="D1202" s="741"/>
      <c r="E1202" s="741"/>
      <c r="F1202" s="741"/>
      <c r="G1202" s="741"/>
      <c r="H1202" s="741"/>
      <c r="I1202" s="741"/>
      <c r="J1202" s="741"/>
      <c r="K1202" s="741"/>
      <c r="L1202" s="741"/>
    </row>
    <row r="1203" spans="1:14" ht="15.75">
      <c r="A1203" s="743" t="s">
        <v>3210</v>
      </c>
      <c r="B1203" s="744"/>
      <c r="C1203" s="744"/>
      <c r="D1203" s="744"/>
      <c r="E1203" s="744"/>
      <c r="F1203" s="744"/>
      <c r="G1203" s="744"/>
      <c r="H1203" s="744"/>
      <c r="I1203" s="744"/>
      <c r="J1203" s="744"/>
      <c r="K1203" s="744"/>
      <c r="L1203" s="745"/>
    </row>
    <row r="1204" spans="1:14" ht="15.75">
      <c r="A1204" s="746" t="s">
        <v>3211</v>
      </c>
      <c r="B1204" s="747"/>
      <c r="C1204" s="747"/>
      <c r="D1204" s="747"/>
      <c r="E1204" s="747"/>
      <c r="F1204" s="747"/>
      <c r="G1204" s="747"/>
      <c r="H1204" s="747"/>
      <c r="I1204" s="747"/>
      <c r="J1204" s="747"/>
      <c r="K1204" s="747"/>
      <c r="L1204" s="748"/>
    </row>
    <row r="1205" spans="1:14" ht="15" customHeight="1">
      <c r="A1205" s="303"/>
      <c r="B1205" s="301"/>
      <c r="C1205" s="301"/>
      <c r="D1205" s="301"/>
      <c r="E1205" s="301"/>
      <c r="F1205" s="301"/>
      <c r="G1205" s="301"/>
      <c r="H1205" s="301"/>
      <c r="I1205" s="301"/>
      <c r="J1205" s="301"/>
      <c r="K1205" s="301"/>
      <c r="L1205" s="302"/>
    </row>
    <row r="1206" spans="1:14" ht="16.5">
      <c r="A1206" s="767" t="s">
        <v>3374</v>
      </c>
      <c r="B1206" s="301"/>
      <c r="C1206" s="301"/>
      <c r="D1206" s="301"/>
      <c r="E1206" s="301"/>
      <c r="F1206" s="301"/>
      <c r="G1206" s="301"/>
      <c r="H1206" s="301"/>
      <c r="I1206" s="301"/>
      <c r="J1206" s="301"/>
      <c r="K1206" s="301"/>
      <c r="L1206" s="302"/>
      <c r="N1206" s="45"/>
    </row>
    <row r="1207" spans="1:14" ht="11.25" customHeight="1">
      <c r="A1207" s="751"/>
      <c r="B1207" s="752"/>
      <c r="C1207" s="752"/>
      <c r="D1207" s="752"/>
      <c r="E1207" s="752"/>
      <c r="F1207" s="752"/>
      <c r="G1207" s="752"/>
      <c r="H1207" s="752"/>
      <c r="I1207" s="752"/>
      <c r="J1207" s="752"/>
      <c r="K1207" s="752"/>
      <c r="L1207" s="753"/>
      <c r="N1207" s="45"/>
    </row>
    <row r="1208" spans="1:14" ht="15.75">
      <c r="A1208" s="270"/>
      <c r="B1208" s="284" t="s">
        <v>3213</v>
      </c>
      <c r="C1208" s="267" t="s">
        <v>8</v>
      </c>
      <c r="D1208" s="268"/>
      <c r="E1208" s="271" t="s">
        <v>3214</v>
      </c>
      <c r="F1208" s="271"/>
      <c r="G1208" s="271"/>
      <c r="H1208" s="271"/>
      <c r="I1208" s="271"/>
      <c r="J1208" s="272"/>
      <c r="K1208" s="267" t="s">
        <v>16</v>
      </c>
      <c r="L1208" s="268"/>
      <c r="N1208" s="45"/>
    </row>
    <row r="1209" spans="1:14" ht="15.75">
      <c r="A1209" s="277" t="s">
        <v>3215</v>
      </c>
      <c r="B1209" s="277" t="s">
        <v>11</v>
      </c>
      <c r="C1209" s="278" t="s">
        <v>312</v>
      </c>
      <c r="D1209" s="279"/>
      <c r="E1209" s="754" t="s">
        <v>14</v>
      </c>
      <c r="F1209" s="755"/>
      <c r="G1209" s="754" t="s">
        <v>15</v>
      </c>
      <c r="H1209" s="755"/>
      <c r="I1209" s="267" t="s">
        <v>19</v>
      </c>
      <c r="J1209" s="268"/>
      <c r="K1209" s="278" t="s">
        <v>20</v>
      </c>
      <c r="L1209" s="279"/>
      <c r="N1209" s="45"/>
    </row>
    <row r="1210" spans="1:14" ht="15.75">
      <c r="A1210" s="393"/>
      <c r="B1210" s="393"/>
      <c r="C1210" s="392"/>
      <c r="D1210" s="757"/>
      <c r="E1210" s="758" t="s">
        <v>13</v>
      </c>
      <c r="F1210" s="759"/>
      <c r="G1210" s="278" t="s">
        <v>3216</v>
      </c>
      <c r="H1210" s="279"/>
      <c r="I1210" s="392"/>
      <c r="J1210" s="757"/>
      <c r="K1210" s="392"/>
      <c r="L1210" s="757"/>
      <c r="N1210" s="45"/>
    </row>
    <row r="1211" spans="1:14">
      <c r="A1211" s="760">
        <v>1</v>
      </c>
      <c r="B1211" s="760">
        <v>2</v>
      </c>
      <c r="C1211" s="761">
        <v>3</v>
      </c>
      <c r="D1211" s="762"/>
      <c r="E1211" s="761">
        <v>4</v>
      </c>
      <c r="F1211" s="762"/>
      <c r="G1211" s="761">
        <v>5</v>
      </c>
      <c r="H1211" s="762"/>
      <c r="I1211" s="761">
        <v>6</v>
      </c>
      <c r="J1211" s="762"/>
      <c r="K1211" s="761">
        <v>7</v>
      </c>
      <c r="L1211" s="762"/>
      <c r="N1211" s="45"/>
    </row>
    <row r="1212" spans="1:14">
      <c r="A1212" s="39" t="s">
        <v>134</v>
      </c>
      <c r="B1212" s="38" t="s">
        <v>135</v>
      </c>
      <c r="C1212" s="40"/>
      <c r="D1212" s="41">
        <v>0</v>
      </c>
      <c r="E1212" s="245"/>
      <c r="F1212" s="41">
        <v>0</v>
      </c>
      <c r="G1212" s="245"/>
      <c r="H1212" s="41">
        <v>0</v>
      </c>
      <c r="I1212" s="245"/>
      <c r="J1212" s="41">
        <v>0</v>
      </c>
      <c r="K1212" s="245"/>
      <c r="L1212" s="41">
        <v>0</v>
      </c>
      <c r="N1212" s="45"/>
    </row>
    <row r="1213" spans="1:14">
      <c r="A1213" s="39" t="s">
        <v>3111</v>
      </c>
      <c r="B1213" s="38" t="s">
        <v>137</v>
      </c>
      <c r="C1213" s="40"/>
      <c r="D1213" s="41">
        <v>60000</v>
      </c>
      <c r="E1213" s="40"/>
      <c r="F1213" s="41">
        <v>0</v>
      </c>
      <c r="G1213" s="40"/>
      <c r="H1213" s="41">
        <v>60000</v>
      </c>
      <c r="I1213" s="40"/>
      <c r="J1213" s="41">
        <v>60000</v>
      </c>
      <c r="K1213" s="40"/>
      <c r="L1213" s="41">
        <v>60000</v>
      </c>
      <c r="N1213" s="45"/>
    </row>
    <row r="1214" spans="1:14">
      <c r="A1214" s="771" t="s">
        <v>3112</v>
      </c>
      <c r="B1214" s="856"/>
      <c r="C1214" s="808" t="s">
        <v>36</v>
      </c>
      <c r="D1214" s="765">
        <f>D1213+D1212+D1191+D1190+D1189+D1188+D1187+D1186+D1185+D1184+D1183+D1182</f>
        <v>457326.36</v>
      </c>
      <c r="E1214" s="808" t="s">
        <v>36</v>
      </c>
      <c r="F1214" s="765">
        <f>F1213+F1212+F1191+F1190+F1189+F1188+F1187+F1186+F1185+F1184+F1183+F1182</f>
        <v>190346.36</v>
      </c>
      <c r="G1214" s="808" t="s">
        <v>36</v>
      </c>
      <c r="H1214" s="765">
        <f>H1213+H1212+H1191+H1190+H1189+H1188+H1187+H1186+H1185+H1184+H1183+H1182</f>
        <v>271062.03999999998</v>
      </c>
      <c r="I1214" s="808" t="s">
        <v>36</v>
      </c>
      <c r="J1214" s="765">
        <f>J1213+J1212+J1191+J1190+J1189+J1188+J1187+J1186+J1185+J1184+J1183+J1182</f>
        <v>461408.4</v>
      </c>
      <c r="K1214" s="808" t="s">
        <v>36</v>
      </c>
      <c r="L1214" s="765">
        <f>L1213+L1212+L1191+L1190+L1189+L1188+L1187+L1186+L1185+L1184+L1183+L1182</f>
        <v>478103.73</v>
      </c>
      <c r="N1214" s="45"/>
    </row>
    <row r="1215" spans="1:14">
      <c r="A1215" s="386" t="s">
        <v>3113</v>
      </c>
      <c r="B1215" s="857"/>
      <c r="C1215" s="847" t="s">
        <v>36</v>
      </c>
      <c r="D1215" s="834">
        <f>D1214+D1180</f>
        <v>1338132.3599999999</v>
      </c>
      <c r="E1215" s="847" t="s">
        <v>36</v>
      </c>
      <c r="F1215" s="834">
        <f>F1214+F1180</f>
        <v>642474.36</v>
      </c>
      <c r="G1215" s="847" t="s">
        <v>36</v>
      </c>
      <c r="H1215" s="834">
        <f>H1214+H1180</f>
        <v>733490.04</v>
      </c>
      <c r="I1215" s="847" t="s">
        <v>36</v>
      </c>
      <c r="J1215" s="834">
        <f>J1214+J1180</f>
        <v>1375964.4</v>
      </c>
      <c r="K1215" s="847" t="s">
        <v>36</v>
      </c>
      <c r="L1215" s="834">
        <f>L1214+L1180</f>
        <v>1427567.73</v>
      </c>
      <c r="N1215" s="45"/>
    </row>
    <row r="1216" spans="1:14">
      <c r="A1216" s="407" t="s">
        <v>3114</v>
      </c>
      <c r="B1216" s="856"/>
      <c r="C1216" s="808" t="s">
        <v>36</v>
      </c>
      <c r="D1216" s="765">
        <f>D1214+D1180</f>
        <v>1338132.3599999999</v>
      </c>
      <c r="E1216" s="808" t="s">
        <v>36</v>
      </c>
      <c r="F1216" s="765">
        <f>F1180+F1214</f>
        <v>642474.36</v>
      </c>
      <c r="G1216" s="808" t="s">
        <v>36</v>
      </c>
      <c r="H1216" s="765">
        <f>H1180+H1214</f>
        <v>733490.04</v>
      </c>
      <c r="I1216" s="808" t="s">
        <v>36</v>
      </c>
      <c r="J1216" s="765">
        <f>J1214+J1180</f>
        <v>1375964.4</v>
      </c>
      <c r="K1216" s="808" t="s">
        <v>36</v>
      </c>
      <c r="L1216" s="765">
        <f>L1214+L1180</f>
        <v>1427567.73</v>
      </c>
      <c r="N1216" s="45"/>
    </row>
    <row r="1217" spans="1:14">
      <c r="A1217" s="588" t="s">
        <v>3115</v>
      </c>
      <c r="B1217" s="39"/>
      <c r="C1217" s="40"/>
      <c r="D1217" s="41"/>
      <c r="E1217" s="40"/>
      <c r="F1217" s="41"/>
      <c r="G1217" s="40"/>
      <c r="H1217" s="41"/>
      <c r="I1217" s="40"/>
      <c r="J1217" s="41"/>
      <c r="K1217" s="40"/>
      <c r="L1217" s="41"/>
      <c r="N1217" s="45"/>
    </row>
    <row r="1218" spans="1:14">
      <c r="A1218" s="39" t="s">
        <v>3116</v>
      </c>
      <c r="B1218" s="38" t="s">
        <v>146</v>
      </c>
      <c r="C1218" s="40" t="s">
        <v>36</v>
      </c>
      <c r="D1218" s="41">
        <v>36770</v>
      </c>
      <c r="E1218" s="40" t="s">
        <v>36</v>
      </c>
      <c r="F1218" s="41">
        <v>8600</v>
      </c>
      <c r="G1218" s="40" t="s">
        <v>36</v>
      </c>
      <c r="H1218" s="41">
        <v>61400</v>
      </c>
      <c r="I1218" s="40" t="s">
        <v>36</v>
      </c>
      <c r="J1218" s="41">
        <v>70000</v>
      </c>
      <c r="K1218" s="40" t="s">
        <v>36</v>
      </c>
      <c r="L1218" s="41">
        <v>70000</v>
      </c>
      <c r="N1218" s="45"/>
    </row>
    <row r="1219" spans="1:14">
      <c r="A1219" s="39" t="s">
        <v>3119</v>
      </c>
      <c r="B1219" s="38" t="s">
        <v>152</v>
      </c>
      <c r="C1219" s="40"/>
      <c r="D1219" s="41">
        <v>109398.66</v>
      </c>
      <c r="E1219" s="40"/>
      <c r="F1219" s="41">
        <v>28544.98</v>
      </c>
      <c r="G1219" s="40"/>
      <c r="H1219" s="41">
        <v>26455.02</v>
      </c>
      <c r="I1219" s="40"/>
      <c r="J1219" s="41">
        <v>55000</v>
      </c>
      <c r="K1219" s="40"/>
      <c r="L1219" s="41">
        <v>55000</v>
      </c>
      <c r="N1219" s="45"/>
    </row>
    <row r="1220" spans="1:14">
      <c r="A1220" s="39" t="s">
        <v>3124</v>
      </c>
      <c r="B1220" s="38" t="s">
        <v>160</v>
      </c>
      <c r="C1220" s="40"/>
      <c r="D1220" s="41">
        <v>0</v>
      </c>
      <c r="E1220" s="40"/>
      <c r="F1220" s="41">
        <v>0</v>
      </c>
      <c r="G1220" s="40"/>
      <c r="H1220" s="41">
        <v>30000</v>
      </c>
      <c r="I1220" s="40"/>
      <c r="J1220" s="41">
        <v>30000</v>
      </c>
      <c r="K1220" s="40"/>
      <c r="L1220" s="41">
        <v>30000</v>
      </c>
      <c r="N1220" s="45"/>
    </row>
    <row r="1221" spans="1:14">
      <c r="A1221" s="39" t="s">
        <v>3126</v>
      </c>
      <c r="B1221" s="38" t="s">
        <v>164</v>
      </c>
      <c r="C1221" s="40"/>
      <c r="D1221" s="41">
        <v>0</v>
      </c>
      <c r="E1221" s="40"/>
      <c r="F1221" s="41">
        <v>0</v>
      </c>
      <c r="G1221" s="52"/>
      <c r="H1221" s="41">
        <v>500</v>
      </c>
      <c r="I1221" s="63"/>
      <c r="J1221" s="41">
        <v>500</v>
      </c>
      <c r="K1221" s="40"/>
      <c r="L1221" s="41">
        <v>500</v>
      </c>
    </row>
    <row r="1222" spans="1:14">
      <c r="A1222" s="39" t="s">
        <v>3127</v>
      </c>
      <c r="B1222" s="38" t="s">
        <v>166</v>
      </c>
      <c r="C1222" s="40"/>
      <c r="D1222" s="41">
        <v>6000</v>
      </c>
      <c r="E1222" s="52"/>
      <c r="F1222" s="41">
        <v>0</v>
      </c>
      <c r="G1222" s="52"/>
      <c r="H1222" s="41">
        <v>6000</v>
      </c>
      <c r="I1222" s="63"/>
      <c r="J1222" s="41">
        <v>6000</v>
      </c>
      <c r="K1222" s="40"/>
      <c r="L1222" s="41">
        <v>6000</v>
      </c>
    </row>
    <row r="1223" spans="1:14">
      <c r="A1223" s="39" t="s">
        <v>3128</v>
      </c>
      <c r="B1223" s="38" t="s">
        <v>168</v>
      </c>
      <c r="C1223" s="40"/>
      <c r="D1223" s="41">
        <v>0</v>
      </c>
      <c r="E1223" s="52"/>
      <c r="F1223" s="41">
        <v>0</v>
      </c>
      <c r="G1223" s="52"/>
      <c r="H1223" s="41">
        <v>6000</v>
      </c>
      <c r="I1223" s="63"/>
      <c r="J1223" s="41">
        <v>6000</v>
      </c>
      <c r="K1223" s="52"/>
      <c r="L1223" s="41">
        <v>6000</v>
      </c>
    </row>
    <row r="1224" spans="1:14">
      <c r="A1224" s="556" t="s">
        <v>3359</v>
      </c>
      <c r="B1224" s="38"/>
      <c r="C1224" s="63"/>
      <c r="D1224" s="41"/>
      <c r="E1224" s="52"/>
      <c r="F1224" s="41"/>
      <c r="G1224" s="52"/>
      <c r="H1224" s="41"/>
      <c r="I1224" s="63"/>
      <c r="J1224" s="41"/>
      <c r="K1224" s="52"/>
      <c r="L1224" s="41"/>
    </row>
    <row r="1225" spans="1:14">
      <c r="A1225" s="556" t="s">
        <v>3348</v>
      </c>
      <c r="B1225" s="703" t="s">
        <v>201</v>
      </c>
      <c r="C1225" s="63"/>
      <c r="D1225" s="41">
        <v>0</v>
      </c>
      <c r="E1225" s="52"/>
      <c r="F1225" s="41">
        <v>0</v>
      </c>
      <c r="G1225" s="52"/>
      <c r="H1225" s="41">
        <v>10000</v>
      </c>
      <c r="I1225" s="63"/>
      <c r="J1225" s="41">
        <v>10000</v>
      </c>
      <c r="K1225" s="52"/>
      <c r="L1225" s="41">
        <v>10000</v>
      </c>
      <c r="N1225" s="496"/>
    </row>
    <row r="1226" spans="1:14">
      <c r="A1226" s="556" t="s">
        <v>3375</v>
      </c>
      <c r="B1226" s="703" t="s">
        <v>408</v>
      </c>
      <c r="C1226" s="63"/>
      <c r="D1226" s="41">
        <v>11250</v>
      </c>
      <c r="E1226" s="52"/>
      <c r="F1226" s="41">
        <v>11250</v>
      </c>
      <c r="G1226" s="52"/>
      <c r="H1226" s="41">
        <v>0</v>
      </c>
      <c r="I1226" s="63"/>
      <c r="J1226" s="41">
        <v>11250</v>
      </c>
      <c r="K1226" s="52"/>
      <c r="L1226" s="41">
        <v>11250</v>
      </c>
    </row>
    <row r="1227" spans="1:14">
      <c r="A1227" s="39" t="s">
        <v>3166</v>
      </c>
      <c r="B1227" s="38" t="s">
        <v>223</v>
      </c>
      <c r="C1227" s="63"/>
      <c r="D1227" s="41">
        <v>4890</v>
      </c>
      <c r="E1227" s="52"/>
      <c r="F1227" s="41">
        <v>0</v>
      </c>
      <c r="G1227" s="52"/>
      <c r="H1227" s="41">
        <v>0</v>
      </c>
      <c r="I1227" s="63"/>
      <c r="J1227" s="41">
        <v>0</v>
      </c>
      <c r="K1227" s="52"/>
      <c r="L1227" s="41">
        <v>0</v>
      </c>
      <c r="N1227" s="46"/>
    </row>
    <row r="1228" spans="1:14">
      <c r="A1228" s="39" t="s">
        <v>3376</v>
      </c>
      <c r="B1228" s="38"/>
      <c r="C1228" s="63"/>
      <c r="D1228" s="41">
        <v>0</v>
      </c>
      <c r="E1228" s="52"/>
      <c r="F1228" s="41">
        <v>0</v>
      </c>
      <c r="G1228" s="52"/>
      <c r="H1228" s="41">
        <v>54750</v>
      </c>
      <c r="I1228" s="63"/>
      <c r="J1228" s="41">
        <v>54750</v>
      </c>
      <c r="K1228" s="52"/>
      <c r="L1228" s="41">
        <v>54750</v>
      </c>
      <c r="N1228" s="46"/>
    </row>
    <row r="1229" spans="1:14">
      <c r="A1229" s="821" t="s">
        <v>3204</v>
      </c>
      <c r="B1229" s="821"/>
      <c r="C1229" s="846" t="s">
        <v>36</v>
      </c>
      <c r="D1229" s="845">
        <f>SUM(D1217:D1228)</f>
        <v>168308.66</v>
      </c>
      <c r="E1229" s="846" t="s">
        <v>36</v>
      </c>
      <c r="F1229" s="845">
        <f>SUM(F1217:F1228)</f>
        <v>48394.979999999996</v>
      </c>
      <c r="G1229" s="846" t="s">
        <v>36</v>
      </c>
      <c r="H1229" s="845">
        <f>SUM(H1217:H1228)</f>
        <v>195105.02000000002</v>
      </c>
      <c r="I1229" s="846" t="s">
        <v>36</v>
      </c>
      <c r="J1229" s="845">
        <f>SUM(J1217:J1228)</f>
        <v>243500</v>
      </c>
      <c r="K1229" s="846" t="s">
        <v>36</v>
      </c>
      <c r="L1229" s="845">
        <f>SUM(L1217:L1228)</f>
        <v>243500</v>
      </c>
      <c r="N1229" s="46"/>
    </row>
    <row r="1230" spans="1:14">
      <c r="A1230" s="771" t="s">
        <v>3205</v>
      </c>
      <c r="B1230" s="790"/>
      <c r="C1230" s="809" t="s">
        <v>36</v>
      </c>
      <c r="D1230" s="765">
        <f>D1229+D1216</f>
        <v>1506441.0199999998</v>
      </c>
      <c r="E1230" s="809" t="s">
        <v>36</v>
      </c>
      <c r="F1230" s="765">
        <f>F1229+F1216</f>
        <v>690869.34</v>
      </c>
      <c r="G1230" s="809" t="s">
        <v>36</v>
      </c>
      <c r="H1230" s="765">
        <f>H1229+H1216</f>
        <v>928595.06</v>
      </c>
      <c r="I1230" s="809" t="s">
        <v>36</v>
      </c>
      <c r="J1230" s="765">
        <f>J1229+J1216</f>
        <v>1619464.4</v>
      </c>
      <c r="K1230" s="809" t="s">
        <v>36</v>
      </c>
      <c r="L1230" s="765">
        <f>L1229+L1216</f>
        <v>1671067.73</v>
      </c>
    </row>
    <row r="1231" spans="1:14">
      <c r="A1231" s="201" t="s">
        <v>653</v>
      </c>
      <c r="B1231" s="201"/>
      <c r="C1231" s="201" t="s">
        <v>337</v>
      </c>
      <c r="D1231" s="201"/>
      <c r="E1231" s="201"/>
      <c r="F1231" s="201"/>
      <c r="G1231" s="201"/>
      <c r="H1231" s="201" t="s">
        <v>3245</v>
      </c>
      <c r="I1231" s="201"/>
      <c r="J1231" s="201"/>
      <c r="K1231" s="201"/>
      <c r="L1231" s="201"/>
    </row>
    <row r="1232" spans="1:14" ht="16.5">
      <c r="A1232" s="741"/>
      <c r="B1232" s="741"/>
      <c r="C1232" s="741"/>
      <c r="D1232" s="741"/>
      <c r="E1232" s="741"/>
      <c r="F1232" s="741"/>
      <c r="G1232" s="741"/>
      <c r="H1232" s="741"/>
      <c r="I1232" s="741"/>
      <c r="J1232" s="741"/>
      <c r="K1232" s="741"/>
      <c r="L1232" s="741"/>
    </row>
    <row r="1233" spans="1:12" ht="16.5">
      <c r="A1233" s="741"/>
      <c r="B1233" s="741"/>
      <c r="C1233" s="741"/>
      <c r="D1233" s="741"/>
      <c r="E1233" s="741"/>
      <c r="F1233" s="741"/>
      <c r="G1233" s="741"/>
      <c r="H1233" s="741" t="s">
        <v>3219</v>
      </c>
      <c r="I1233" s="741"/>
      <c r="J1233" s="741"/>
      <c r="K1233" s="741"/>
      <c r="L1233" s="741"/>
    </row>
    <row r="1234" spans="1:12">
      <c r="A1234" s="201" t="s">
        <v>3372</v>
      </c>
      <c r="B1234" s="201"/>
      <c r="C1234" s="201"/>
      <c r="D1234" s="201" t="s">
        <v>54</v>
      </c>
      <c r="E1234" s="201"/>
      <c r="F1234" s="201"/>
      <c r="G1234" s="201"/>
      <c r="H1234" s="201" t="s">
        <v>3232</v>
      </c>
      <c r="I1234" s="201"/>
      <c r="J1234" s="201"/>
      <c r="K1234" s="201"/>
      <c r="L1234" s="201"/>
    </row>
    <row r="1235" spans="1:12">
      <c r="A1235" s="334" t="s">
        <v>1120</v>
      </c>
      <c r="B1235" s="334"/>
      <c r="C1235" s="334"/>
      <c r="D1235" s="334" t="s">
        <v>343</v>
      </c>
      <c r="E1235" s="334"/>
      <c r="F1235" s="334"/>
      <c r="G1235" s="334"/>
      <c r="H1235" s="334" t="s">
        <v>3221</v>
      </c>
      <c r="I1235" s="334"/>
      <c r="J1235" s="334"/>
      <c r="K1235" s="334"/>
      <c r="L1235" s="334"/>
    </row>
    <row r="1236" spans="1:12">
      <c r="A1236" s="334" t="s">
        <v>3373</v>
      </c>
    </row>
    <row r="1237" spans="1:12">
      <c r="A1237" s="334"/>
    </row>
    <row r="1238" spans="1:12" ht="16.5">
      <c r="A1238" s="1" t="s">
        <v>3207</v>
      </c>
      <c r="B1238" s="741"/>
      <c r="C1238" s="741"/>
      <c r="D1238" s="741"/>
      <c r="E1238" s="741"/>
      <c r="F1238" s="741"/>
      <c r="G1238" s="741"/>
      <c r="H1238" s="741"/>
      <c r="I1238" s="741"/>
      <c r="J1238" s="741"/>
      <c r="K1238" s="741"/>
      <c r="L1238" s="742" t="s">
        <v>3208</v>
      </c>
    </row>
    <row r="1239" spans="1:12" ht="16.5">
      <c r="A1239" s="1" t="s">
        <v>3302</v>
      </c>
      <c r="B1239" s="741"/>
      <c r="C1239" s="741"/>
      <c r="D1239" s="741"/>
      <c r="E1239" s="741"/>
      <c r="F1239" s="741"/>
      <c r="G1239" s="741"/>
      <c r="H1239" s="741"/>
      <c r="I1239" s="741"/>
      <c r="J1239" s="741"/>
      <c r="K1239" s="741"/>
      <c r="L1239" s="741"/>
    </row>
    <row r="1240" spans="1:12" ht="16.5">
      <c r="A1240" s="741"/>
      <c r="B1240" s="741"/>
      <c r="C1240" s="741"/>
      <c r="D1240" s="741"/>
      <c r="E1240" s="741"/>
      <c r="F1240" s="741"/>
      <c r="G1240" s="741"/>
      <c r="H1240" s="741"/>
      <c r="I1240" s="741"/>
      <c r="J1240" s="741"/>
      <c r="K1240" s="741"/>
      <c r="L1240" s="741"/>
    </row>
    <row r="1241" spans="1:12" ht="15.75">
      <c r="A1241" s="743" t="s">
        <v>3210</v>
      </c>
      <c r="B1241" s="744"/>
      <c r="C1241" s="744"/>
      <c r="D1241" s="744"/>
      <c r="E1241" s="744"/>
      <c r="F1241" s="744"/>
      <c r="G1241" s="744"/>
      <c r="H1241" s="744"/>
      <c r="I1241" s="744"/>
      <c r="J1241" s="744"/>
      <c r="K1241" s="744"/>
      <c r="L1241" s="745"/>
    </row>
    <row r="1242" spans="1:12" ht="15.75">
      <c r="A1242" s="746" t="s">
        <v>3211</v>
      </c>
      <c r="B1242" s="747"/>
      <c r="C1242" s="747"/>
      <c r="D1242" s="747"/>
      <c r="E1242" s="747"/>
      <c r="F1242" s="747"/>
      <c r="G1242" s="747"/>
      <c r="H1242" s="747"/>
      <c r="I1242" s="747"/>
      <c r="J1242" s="747"/>
      <c r="K1242" s="747"/>
      <c r="L1242" s="748"/>
    </row>
    <row r="1243" spans="1:12" ht="16.5">
      <c r="A1243" s="303"/>
      <c r="B1243" s="301"/>
      <c r="C1243" s="301"/>
      <c r="D1243" s="301"/>
      <c r="E1243" s="301"/>
      <c r="F1243" s="301"/>
      <c r="G1243" s="301"/>
      <c r="H1243" s="301"/>
      <c r="I1243" s="301"/>
      <c r="J1243" s="301"/>
      <c r="K1243" s="301"/>
      <c r="L1243" s="302"/>
    </row>
    <row r="1244" spans="1:12" ht="16.5">
      <c r="A1244" s="767" t="s">
        <v>3371</v>
      </c>
      <c r="B1244" s="301"/>
      <c r="C1244" s="301"/>
      <c r="D1244" s="301"/>
      <c r="E1244" s="301"/>
      <c r="F1244" s="301"/>
      <c r="G1244" s="301"/>
      <c r="H1244" s="301"/>
      <c r="I1244" s="301"/>
      <c r="J1244" s="301"/>
      <c r="K1244" s="301"/>
      <c r="L1244" s="302"/>
    </row>
    <row r="1245" spans="1:12" ht="16.5">
      <c r="A1245" s="751"/>
      <c r="B1245" s="752"/>
      <c r="C1245" s="752"/>
      <c r="D1245" s="752"/>
      <c r="E1245" s="752"/>
      <c r="F1245" s="752"/>
      <c r="G1245" s="752"/>
      <c r="H1245" s="752"/>
      <c r="I1245" s="752"/>
      <c r="J1245" s="752"/>
      <c r="K1245" s="752"/>
      <c r="L1245" s="753"/>
    </row>
    <row r="1246" spans="1:12" ht="15.75">
      <c r="A1246" s="270"/>
      <c r="B1246" s="284" t="s">
        <v>3213</v>
      </c>
      <c r="C1246" s="267" t="s">
        <v>8</v>
      </c>
      <c r="D1246" s="268"/>
      <c r="E1246" s="273" t="s">
        <v>3214</v>
      </c>
      <c r="F1246" s="271"/>
      <c r="G1246" s="271"/>
      <c r="H1246" s="271"/>
      <c r="I1246" s="271"/>
      <c r="J1246" s="272"/>
      <c r="K1246" s="267" t="s">
        <v>16</v>
      </c>
      <c r="L1246" s="268"/>
    </row>
    <row r="1247" spans="1:12" ht="15.75">
      <c r="A1247" s="277" t="s">
        <v>3215</v>
      </c>
      <c r="B1247" s="277" t="s">
        <v>11</v>
      </c>
      <c r="C1247" s="278" t="s">
        <v>312</v>
      </c>
      <c r="D1247" s="279"/>
      <c r="E1247" s="754" t="s">
        <v>14</v>
      </c>
      <c r="F1247" s="755"/>
      <c r="G1247" s="754" t="s">
        <v>15</v>
      </c>
      <c r="H1247" s="755"/>
      <c r="I1247" s="267" t="s">
        <v>19</v>
      </c>
      <c r="J1247" s="268"/>
      <c r="K1247" s="278" t="s">
        <v>20</v>
      </c>
      <c r="L1247" s="279"/>
    </row>
    <row r="1248" spans="1:12" ht="15.75">
      <c r="A1248" s="393"/>
      <c r="B1248" s="393"/>
      <c r="C1248" s="756"/>
      <c r="D1248" s="757"/>
      <c r="E1248" s="758" t="s">
        <v>13</v>
      </c>
      <c r="F1248" s="759"/>
      <c r="G1248" s="278" t="s">
        <v>3216</v>
      </c>
      <c r="H1248" s="279"/>
      <c r="I1248" s="756"/>
      <c r="J1248" s="757"/>
      <c r="K1248" s="392"/>
      <c r="L1248" s="757"/>
    </row>
    <row r="1249" spans="1:14">
      <c r="A1249" s="760">
        <v>1</v>
      </c>
      <c r="B1249" s="760">
        <v>2</v>
      </c>
      <c r="C1249" s="761">
        <v>3</v>
      </c>
      <c r="D1249" s="762"/>
      <c r="E1249" s="761">
        <v>4</v>
      </c>
      <c r="F1249" s="762"/>
      <c r="G1249" s="761">
        <v>5</v>
      </c>
      <c r="H1249" s="762"/>
      <c r="I1249" s="761">
        <v>6</v>
      </c>
      <c r="J1249" s="762"/>
      <c r="K1249" s="761">
        <v>7</v>
      </c>
      <c r="L1249" s="762"/>
    </row>
    <row r="1250" spans="1:14">
      <c r="A1250" s="124"/>
      <c r="B1250" s="124"/>
      <c r="C1250" s="63"/>
      <c r="D1250" s="41"/>
      <c r="E1250" s="40"/>
      <c r="F1250" s="41"/>
      <c r="G1250" s="40"/>
      <c r="H1250" s="41"/>
      <c r="I1250" s="52"/>
      <c r="J1250" s="41"/>
      <c r="K1250" s="40"/>
      <c r="L1250" s="41"/>
    </row>
    <row r="1251" spans="1:14">
      <c r="A1251" s="556" t="s">
        <v>3170</v>
      </c>
      <c r="B1251" s="703"/>
      <c r="C1251" s="63"/>
      <c r="D1251" s="41"/>
      <c r="E1251" s="40"/>
      <c r="F1251" s="41"/>
      <c r="G1251" s="40"/>
      <c r="H1251" s="41"/>
      <c r="I1251" s="52"/>
      <c r="J1251" s="41"/>
      <c r="K1251" s="40"/>
      <c r="L1251" s="41"/>
    </row>
    <row r="1252" spans="1:14">
      <c r="A1252" s="556" t="s">
        <v>3342</v>
      </c>
      <c r="B1252" s="703" t="s">
        <v>227</v>
      </c>
      <c r="C1252" s="63" t="s">
        <v>36</v>
      </c>
      <c r="D1252" s="41">
        <v>0</v>
      </c>
      <c r="E1252" s="40" t="s">
        <v>36</v>
      </c>
      <c r="F1252" s="41">
        <v>0</v>
      </c>
      <c r="G1252" s="40" t="s">
        <v>36</v>
      </c>
      <c r="H1252" s="41">
        <v>30000</v>
      </c>
      <c r="I1252" s="52" t="s">
        <v>36</v>
      </c>
      <c r="J1252" s="41">
        <v>30000</v>
      </c>
      <c r="K1252" s="40" t="s">
        <v>36</v>
      </c>
      <c r="L1252" s="41">
        <v>30000</v>
      </c>
    </row>
    <row r="1253" spans="1:14">
      <c r="A1253" s="556" t="s">
        <v>3173</v>
      </c>
      <c r="B1253" s="703"/>
      <c r="C1253" s="63"/>
      <c r="D1253" s="41"/>
      <c r="E1253" s="40"/>
      <c r="F1253" s="41"/>
      <c r="G1253" s="40"/>
      <c r="H1253" s="41"/>
      <c r="I1253" s="52"/>
      <c r="J1253" s="41"/>
      <c r="K1253" s="40"/>
      <c r="L1253" s="41"/>
    </row>
    <row r="1254" spans="1:14">
      <c r="A1254" s="556" t="s">
        <v>3370</v>
      </c>
      <c r="B1254" s="703" t="s">
        <v>229</v>
      </c>
      <c r="C1254" s="63"/>
      <c r="D1254" s="41">
        <v>0</v>
      </c>
      <c r="E1254" s="40"/>
      <c r="F1254" s="41">
        <v>0</v>
      </c>
      <c r="G1254" s="40"/>
      <c r="H1254" s="41">
        <v>0</v>
      </c>
      <c r="I1254" s="52"/>
      <c r="J1254" s="41">
        <v>0</v>
      </c>
      <c r="K1254" s="40"/>
      <c r="L1254" s="41">
        <v>0</v>
      </c>
    </row>
    <row r="1255" spans="1:14">
      <c r="A1255" s="771" t="s">
        <v>3179</v>
      </c>
      <c r="B1255" s="790"/>
      <c r="C1255" s="808" t="s">
        <v>36</v>
      </c>
      <c r="D1255" s="765">
        <f>D1252</f>
        <v>0</v>
      </c>
      <c r="E1255" s="808" t="s">
        <v>36</v>
      </c>
      <c r="F1255" s="765">
        <f>SUM(F1251:F1254)</f>
        <v>0</v>
      </c>
      <c r="G1255" s="808" t="s">
        <v>36</v>
      </c>
      <c r="H1255" s="765">
        <f>H1252+H1253+H1254</f>
        <v>30000</v>
      </c>
      <c r="I1255" s="809" t="s">
        <v>36</v>
      </c>
      <c r="J1255" s="765">
        <f>J1252+J1253+J1254</f>
        <v>30000</v>
      </c>
      <c r="K1255" s="808" t="s">
        <v>36</v>
      </c>
      <c r="L1255" s="765">
        <f>L1252</f>
        <v>30000</v>
      </c>
      <c r="N1255" s="45"/>
    </row>
    <row r="1256" spans="1:14" ht="15.75" thickBot="1">
      <c r="A1256" s="793" t="s">
        <v>3269</v>
      </c>
      <c r="B1256" s="794"/>
      <c r="C1256" s="815" t="s">
        <v>36</v>
      </c>
      <c r="D1256" s="796">
        <f>D1216+D1229+D1255</f>
        <v>1506441.0199999998</v>
      </c>
      <c r="E1256" s="815" t="s">
        <v>36</v>
      </c>
      <c r="F1256" s="796">
        <f>F1216+F1229+F1255</f>
        <v>690869.34</v>
      </c>
      <c r="G1256" s="815" t="s">
        <v>36</v>
      </c>
      <c r="H1256" s="796">
        <f>H1216+H1229+H1255</f>
        <v>958595.06</v>
      </c>
      <c r="I1256" s="816" t="s">
        <v>36</v>
      </c>
      <c r="J1256" s="796">
        <f>J1216+J1229+J1255</f>
        <v>1649464.4</v>
      </c>
      <c r="K1256" s="815" t="s">
        <v>36</v>
      </c>
      <c r="L1256" s="796">
        <f>L1216+L1229+L1252</f>
        <v>1701067.73</v>
      </c>
      <c r="N1256" s="45"/>
    </row>
    <row r="1257" spans="1:14" ht="15.75" thickTop="1">
      <c r="A1257" s="550"/>
      <c r="B1257" s="550"/>
      <c r="C1257" s="63"/>
      <c r="D1257" s="41"/>
      <c r="E1257" s="40"/>
      <c r="F1257" s="41"/>
      <c r="G1257" s="40"/>
      <c r="H1257" s="41"/>
      <c r="I1257" s="52"/>
      <c r="J1257" s="41"/>
      <c r="K1257" s="40"/>
      <c r="L1257" s="41"/>
      <c r="N1257" s="45"/>
    </row>
    <row r="1258" spans="1:14">
      <c r="A1258" s="550"/>
      <c r="B1258" s="550"/>
      <c r="C1258" s="63"/>
      <c r="D1258" s="41"/>
      <c r="E1258" s="40"/>
      <c r="F1258" s="41"/>
      <c r="G1258" s="40"/>
      <c r="H1258" s="41"/>
      <c r="I1258" s="52"/>
      <c r="J1258" s="41"/>
      <c r="K1258" s="40"/>
      <c r="L1258" s="41"/>
      <c r="N1258" s="45"/>
    </row>
    <row r="1259" spans="1:14">
      <c r="A1259" s="550"/>
      <c r="B1259" s="550"/>
      <c r="C1259" s="63"/>
      <c r="D1259" s="41"/>
      <c r="E1259" s="40"/>
      <c r="F1259" s="41"/>
      <c r="G1259" s="40"/>
      <c r="H1259" s="41"/>
      <c r="I1259" s="52"/>
      <c r="J1259" s="41"/>
      <c r="K1259" s="40"/>
      <c r="L1259" s="41"/>
      <c r="N1259" s="45"/>
    </row>
    <row r="1260" spans="1:14">
      <c r="A1260" s="550"/>
      <c r="B1260" s="550"/>
      <c r="C1260" s="63"/>
      <c r="D1260" s="41"/>
      <c r="E1260" s="40"/>
      <c r="F1260" s="41"/>
      <c r="G1260" s="40"/>
      <c r="H1260" s="41"/>
      <c r="I1260" s="52"/>
      <c r="J1260" s="41"/>
      <c r="K1260" s="40"/>
      <c r="L1260" s="41"/>
    </row>
    <row r="1261" spans="1:14">
      <c r="A1261" s="550"/>
      <c r="B1261" s="550"/>
      <c r="C1261" s="63"/>
      <c r="D1261" s="41"/>
      <c r="E1261" s="40"/>
      <c r="F1261" s="41"/>
      <c r="G1261" s="40"/>
      <c r="H1261" s="41"/>
      <c r="I1261" s="52"/>
      <c r="J1261" s="41"/>
      <c r="K1261" s="40"/>
      <c r="L1261" s="41"/>
    </row>
    <row r="1262" spans="1:14">
      <c r="A1262" s="550"/>
      <c r="B1262" s="550"/>
      <c r="C1262" s="63"/>
      <c r="D1262" s="41"/>
      <c r="E1262" s="40"/>
      <c r="F1262" s="41"/>
      <c r="G1262" s="40"/>
      <c r="H1262" s="41"/>
      <c r="I1262" s="52"/>
      <c r="J1262" s="41"/>
      <c r="K1262" s="40"/>
      <c r="L1262" s="41"/>
    </row>
    <row r="1263" spans="1:14">
      <c r="A1263" s="550"/>
      <c r="B1263" s="550"/>
      <c r="C1263" s="63"/>
      <c r="D1263" s="41"/>
      <c r="E1263" s="40"/>
      <c r="F1263" s="41"/>
      <c r="G1263" s="40"/>
      <c r="H1263" s="41"/>
      <c r="I1263" s="52"/>
      <c r="J1263" s="41"/>
      <c r="K1263" s="40"/>
      <c r="L1263" s="41"/>
    </row>
    <row r="1264" spans="1:14">
      <c r="A1264" s="550"/>
      <c r="B1264" s="550"/>
      <c r="C1264" s="63"/>
      <c r="D1264" s="41"/>
      <c r="E1264" s="40"/>
      <c r="F1264" s="41"/>
      <c r="G1264" s="40"/>
      <c r="H1264" s="41"/>
      <c r="I1264" s="52"/>
      <c r="J1264" s="41"/>
      <c r="K1264" s="40"/>
      <c r="L1264" s="41"/>
    </row>
    <row r="1265" spans="1:12">
      <c r="A1265" s="550"/>
      <c r="B1265" s="550"/>
      <c r="C1265" s="63"/>
      <c r="D1265" s="41"/>
      <c r="E1265" s="40"/>
      <c r="F1265" s="41"/>
      <c r="G1265" s="40"/>
      <c r="H1265" s="41"/>
      <c r="I1265" s="52"/>
      <c r="J1265" s="41"/>
      <c r="K1265" s="40"/>
      <c r="L1265" s="41"/>
    </row>
    <row r="1266" spans="1:12">
      <c r="A1266" s="858"/>
      <c r="B1266" s="858"/>
      <c r="C1266" s="81"/>
      <c r="D1266" s="50"/>
      <c r="E1266" s="80"/>
      <c r="F1266" s="50"/>
      <c r="G1266" s="80"/>
      <c r="H1266" s="50"/>
      <c r="I1266" s="81"/>
      <c r="J1266" s="50"/>
      <c r="K1266" s="80"/>
      <c r="L1266" s="50"/>
    </row>
    <row r="1268" spans="1:12">
      <c r="A1268" s="201" t="s">
        <v>653</v>
      </c>
      <c r="B1268" s="201"/>
      <c r="C1268" s="201" t="s">
        <v>337</v>
      </c>
      <c r="D1268" s="201"/>
      <c r="E1268" s="201"/>
      <c r="F1268" s="201"/>
      <c r="G1268" s="201"/>
      <c r="H1268" s="201" t="s">
        <v>3245</v>
      </c>
      <c r="I1268" s="201"/>
      <c r="J1268" s="201"/>
      <c r="K1268" s="201"/>
      <c r="L1268" s="201"/>
    </row>
    <row r="1269" spans="1:12" ht="16.5">
      <c r="A1269" s="741"/>
      <c r="B1269" s="741"/>
      <c r="C1269" s="741"/>
      <c r="D1269" s="741"/>
      <c r="E1269" s="741"/>
      <c r="F1269" s="741"/>
      <c r="G1269" s="741"/>
      <c r="H1269" s="741"/>
      <c r="I1269" s="741"/>
      <c r="J1269" s="741"/>
      <c r="K1269" s="741"/>
      <c r="L1269" s="741"/>
    </row>
    <row r="1270" spans="1:12" ht="16.5">
      <c r="A1270" s="741"/>
      <c r="B1270" s="741"/>
      <c r="C1270" s="741"/>
      <c r="D1270" s="741"/>
      <c r="E1270" s="741"/>
      <c r="F1270" s="741"/>
      <c r="G1270" s="741"/>
      <c r="H1270" s="741" t="s">
        <v>3219</v>
      </c>
      <c r="I1270" s="741"/>
      <c r="J1270" s="741"/>
      <c r="K1270" s="741"/>
      <c r="L1270" s="741"/>
    </row>
    <row r="1271" spans="1:12">
      <c r="A1271" s="201" t="s">
        <v>3372</v>
      </c>
      <c r="B1271" s="201"/>
      <c r="C1271" s="201"/>
      <c r="D1271" s="201" t="s">
        <v>54</v>
      </c>
      <c r="E1271" s="201"/>
      <c r="F1271" s="201"/>
      <c r="G1271" s="201"/>
      <c r="H1271" s="201" t="s">
        <v>3232</v>
      </c>
      <c r="I1271" s="201"/>
      <c r="J1271" s="201"/>
      <c r="K1271" s="201"/>
      <c r="L1271" s="201"/>
    </row>
    <row r="1272" spans="1:12">
      <c r="A1272" s="334" t="s">
        <v>1120</v>
      </c>
      <c r="B1272" s="334"/>
      <c r="C1272" s="334"/>
      <c r="D1272" s="334" t="s">
        <v>343</v>
      </c>
      <c r="E1272" s="334"/>
      <c r="F1272" s="334"/>
      <c r="G1272" s="334"/>
      <c r="H1272" s="334" t="s">
        <v>3221</v>
      </c>
      <c r="I1272" s="334"/>
      <c r="J1272" s="334"/>
      <c r="K1272" s="334"/>
      <c r="L1272" s="334"/>
    </row>
    <row r="1273" spans="1:12">
      <c r="A1273" s="334" t="s">
        <v>3373</v>
      </c>
    </row>
    <row r="1275" spans="1:12" ht="16.5">
      <c r="A1275" s="1" t="s">
        <v>3207</v>
      </c>
      <c r="B1275" s="741"/>
      <c r="C1275" s="741"/>
      <c r="D1275" s="741"/>
      <c r="E1275" s="741"/>
      <c r="F1275" s="741"/>
      <c r="G1275" s="741"/>
      <c r="H1275" s="741"/>
      <c r="I1275" s="741"/>
      <c r="J1275" s="741"/>
      <c r="K1275" s="741"/>
      <c r="L1275" s="742" t="s">
        <v>3208</v>
      </c>
    </row>
    <row r="1276" spans="1:12" ht="16.5">
      <c r="A1276" s="1" t="s">
        <v>3283</v>
      </c>
      <c r="B1276" s="741"/>
      <c r="C1276" s="741"/>
      <c r="D1276" s="741"/>
      <c r="E1276" s="741"/>
      <c r="F1276" s="741"/>
      <c r="G1276" s="741"/>
      <c r="H1276" s="741"/>
      <c r="I1276" s="741"/>
      <c r="J1276" s="741"/>
      <c r="K1276" s="741"/>
      <c r="L1276" s="741"/>
    </row>
    <row r="1277" spans="1:12" ht="16.5">
      <c r="A1277" s="741"/>
      <c r="B1277" s="741"/>
      <c r="C1277" s="741"/>
      <c r="D1277" s="741"/>
      <c r="E1277" s="741"/>
      <c r="F1277" s="741"/>
      <c r="G1277" s="741"/>
      <c r="H1277" s="741"/>
      <c r="I1277" s="741"/>
      <c r="J1277" s="741"/>
      <c r="K1277" s="741"/>
      <c r="L1277" s="741"/>
    </row>
    <row r="1278" spans="1:12" ht="15.75">
      <c r="A1278" s="743" t="s">
        <v>3210</v>
      </c>
      <c r="B1278" s="744"/>
      <c r="C1278" s="744"/>
      <c r="D1278" s="744"/>
      <c r="E1278" s="744"/>
      <c r="F1278" s="744"/>
      <c r="G1278" s="744"/>
      <c r="H1278" s="744"/>
      <c r="I1278" s="744"/>
      <c r="J1278" s="744"/>
      <c r="K1278" s="744"/>
      <c r="L1278" s="745"/>
    </row>
    <row r="1279" spans="1:12" ht="15.75">
      <c r="A1279" s="746" t="s">
        <v>3211</v>
      </c>
      <c r="B1279" s="747"/>
      <c r="C1279" s="747"/>
      <c r="D1279" s="747"/>
      <c r="E1279" s="747"/>
      <c r="F1279" s="747"/>
      <c r="G1279" s="747"/>
      <c r="H1279" s="747"/>
      <c r="I1279" s="747"/>
      <c r="J1279" s="747"/>
      <c r="K1279" s="747"/>
      <c r="L1279" s="748"/>
    </row>
    <row r="1280" spans="1:12" ht="16.5">
      <c r="A1280" s="303"/>
      <c r="B1280" s="301"/>
      <c r="C1280" s="301"/>
      <c r="D1280" s="301"/>
      <c r="E1280" s="301"/>
      <c r="F1280" s="301"/>
      <c r="G1280" s="301"/>
      <c r="H1280" s="301"/>
      <c r="I1280" s="301"/>
      <c r="J1280" s="301"/>
      <c r="K1280" s="301"/>
      <c r="L1280" s="302"/>
    </row>
    <row r="1281" spans="1:14" ht="16.5">
      <c r="A1281" s="767" t="s">
        <v>3377</v>
      </c>
      <c r="B1281" s="301"/>
      <c r="C1281" s="301"/>
      <c r="D1281" s="301"/>
      <c r="E1281" s="301"/>
      <c r="F1281" s="301"/>
      <c r="G1281" s="301"/>
      <c r="H1281" s="301"/>
      <c r="I1281" s="301"/>
      <c r="J1281" s="301"/>
      <c r="K1281" s="301"/>
      <c r="L1281" s="302"/>
    </row>
    <row r="1282" spans="1:14" ht="16.5">
      <c r="A1282" s="751"/>
      <c r="B1282" s="752"/>
      <c r="C1282" s="752"/>
      <c r="D1282" s="752"/>
      <c r="E1282" s="752"/>
      <c r="F1282" s="752"/>
      <c r="G1282" s="752"/>
      <c r="H1282" s="752"/>
      <c r="I1282" s="752"/>
      <c r="J1282" s="752"/>
      <c r="K1282" s="752"/>
      <c r="L1282" s="753"/>
    </row>
    <row r="1283" spans="1:14" ht="15.75">
      <c r="A1283" s="270"/>
      <c r="B1283" s="284" t="s">
        <v>3213</v>
      </c>
      <c r="C1283" s="267" t="s">
        <v>8</v>
      </c>
      <c r="D1283" s="268"/>
      <c r="E1283" s="271" t="s">
        <v>3214</v>
      </c>
      <c r="F1283" s="271"/>
      <c r="G1283" s="271"/>
      <c r="H1283" s="271"/>
      <c r="I1283" s="271"/>
      <c r="J1283" s="272"/>
      <c r="K1283" s="267" t="s">
        <v>16</v>
      </c>
      <c r="L1283" s="268"/>
    </row>
    <row r="1284" spans="1:14" ht="15.75">
      <c r="A1284" s="277" t="s">
        <v>3215</v>
      </c>
      <c r="B1284" s="277" t="s">
        <v>11</v>
      </c>
      <c r="C1284" s="278" t="s">
        <v>312</v>
      </c>
      <c r="D1284" s="279"/>
      <c r="E1284" s="754" t="s">
        <v>14</v>
      </c>
      <c r="F1284" s="755"/>
      <c r="G1284" s="754" t="s">
        <v>15</v>
      </c>
      <c r="H1284" s="755"/>
      <c r="I1284" s="267" t="s">
        <v>19</v>
      </c>
      <c r="J1284" s="268"/>
      <c r="K1284" s="278" t="s">
        <v>20</v>
      </c>
      <c r="L1284" s="279"/>
    </row>
    <row r="1285" spans="1:14" ht="15.75">
      <c r="A1285" s="393"/>
      <c r="B1285" s="393"/>
      <c r="C1285" s="756"/>
      <c r="D1285" s="757"/>
      <c r="E1285" s="758" t="s">
        <v>13</v>
      </c>
      <c r="F1285" s="759"/>
      <c r="G1285" s="278" t="s">
        <v>3216</v>
      </c>
      <c r="H1285" s="279"/>
      <c r="I1285" s="756"/>
      <c r="J1285" s="757"/>
      <c r="K1285" s="392"/>
      <c r="L1285" s="852"/>
    </row>
    <row r="1286" spans="1:14" ht="15.75">
      <c r="A1286" s="859">
        <v>1</v>
      </c>
      <c r="B1286" s="859">
        <v>2</v>
      </c>
      <c r="C1286" s="274">
        <v>3</v>
      </c>
      <c r="D1286" s="275"/>
      <c r="E1286" s="860">
        <v>4</v>
      </c>
      <c r="F1286" s="861"/>
      <c r="G1286" s="274">
        <v>5</v>
      </c>
      <c r="H1286" s="275"/>
      <c r="I1286" s="274">
        <v>6</v>
      </c>
      <c r="J1286" s="275"/>
      <c r="K1286" s="862">
        <v>7</v>
      </c>
      <c r="L1286" s="863"/>
    </row>
    <row r="1287" spans="1:14">
      <c r="A1287" s="77" t="s">
        <v>3083</v>
      </c>
      <c r="B1287" s="38"/>
      <c r="C1287" s="63"/>
      <c r="D1287" s="41"/>
      <c r="E1287" s="40"/>
      <c r="F1287" s="41"/>
      <c r="G1287" s="52"/>
      <c r="H1287" s="41"/>
      <c r="I1287" s="52"/>
      <c r="J1287" s="41"/>
      <c r="K1287" s="52"/>
      <c r="L1287" s="41"/>
    </row>
    <row r="1288" spans="1:14">
      <c r="A1288" s="365" t="s">
        <v>3084</v>
      </c>
      <c r="B1288" s="38"/>
      <c r="C1288" s="63"/>
      <c r="D1288" s="41"/>
      <c r="E1288" s="40"/>
      <c r="F1288" s="41"/>
      <c r="G1288" s="52"/>
      <c r="H1288" s="41"/>
      <c r="I1288" s="52"/>
      <c r="J1288" s="41"/>
      <c r="K1288" s="52"/>
      <c r="L1288" s="41"/>
    </row>
    <row r="1289" spans="1:14">
      <c r="A1289" s="365" t="s">
        <v>3085</v>
      </c>
      <c r="B1289" s="38"/>
      <c r="C1289" s="63"/>
      <c r="D1289" s="41"/>
      <c r="E1289" s="40"/>
      <c r="F1289" s="41"/>
      <c r="G1289" s="52"/>
      <c r="H1289" s="41"/>
      <c r="I1289" s="52"/>
      <c r="J1289" s="41"/>
      <c r="K1289" s="52"/>
      <c r="L1289" s="41"/>
    </row>
    <row r="1290" spans="1:14">
      <c r="A1290" s="39" t="s">
        <v>3086</v>
      </c>
      <c r="B1290" s="38" t="s">
        <v>3087</v>
      </c>
      <c r="C1290" s="63" t="s">
        <v>36</v>
      </c>
      <c r="D1290" s="41">
        <v>252765.5</v>
      </c>
      <c r="E1290" s="40" t="s">
        <v>36</v>
      </c>
      <c r="F1290" s="41">
        <v>274363</v>
      </c>
      <c r="G1290" s="52" t="s">
        <v>36</v>
      </c>
      <c r="H1290" s="41">
        <v>442805</v>
      </c>
      <c r="I1290" s="52" t="s">
        <v>36</v>
      </c>
      <c r="J1290" s="41">
        <v>717168</v>
      </c>
      <c r="K1290" s="52" t="s">
        <v>36</v>
      </c>
      <c r="L1290" s="41">
        <v>760272</v>
      </c>
      <c r="N1290" s="41"/>
    </row>
    <row r="1291" spans="1:14">
      <c r="A1291" s="39" t="s">
        <v>3088</v>
      </c>
      <c r="B1291" s="38" t="s">
        <v>100</v>
      </c>
      <c r="C1291" s="63"/>
      <c r="D1291" s="41">
        <v>721250</v>
      </c>
      <c r="E1291" s="40"/>
      <c r="F1291" s="41">
        <v>169805</v>
      </c>
      <c r="G1291" s="52"/>
      <c r="H1291" s="41">
        <v>255235</v>
      </c>
      <c r="I1291" s="52"/>
      <c r="J1291" s="41">
        <v>425040</v>
      </c>
      <c r="K1291" s="52"/>
      <c r="L1291" s="41">
        <v>557040</v>
      </c>
      <c r="N1291" s="46"/>
    </row>
    <row r="1292" spans="1:14">
      <c r="A1292" s="407" t="s">
        <v>3089</v>
      </c>
      <c r="B1292" s="790"/>
      <c r="C1292" s="808" t="s">
        <v>36</v>
      </c>
      <c r="D1292" s="765">
        <f>D1290+D1291</f>
        <v>974015.5</v>
      </c>
      <c r="E1292" s="808" t="s">
        <v>36</v>
      </c>
      <c r="F1292" s="765">
        <f>F1290+F1291</f>
        <v>444168</v>
      </c>
      <c r="G1292" s="809" t="s">
        <v>36</v>
      </c>
      <c r="H1292" s="765">
        <f>H1290+H1291</f>
        <v>698040</v>
      </c>
      <c r="I1292" s="809" t="s">
        <v>36</v>
      </c>
      <c r="J1292" s="765">
        <f>J1290+J1291</f>
        <v>1142208</v>
      </c>
      <c r="K1292" s="809" t="s">
        <v>36</v>
      </c>
      <c r="L1292" s="765">
        <f>L1290+L1291</f>
        <v>1317312</v>
      </c>
    </row>
    <row r="1293" spans="1:14">
      <c r="A1293" s="90" t="s">
        <v>3090</v>
      </c>
      <c r="B1293" s="38"/>
      <c r="C1293" s="63"/>
      <c r="D1293" s="41"/>
      <c r="E1293" s="40"/>
      <c r="F1293" s="41"/>
      <c r="G1293" s="52"/>
      <c r="H1293" s="41"/>
      <c r="I1293" s="52"/>
      <c r="J1293" s="41"/>
      <c r="K1293" s="52"/>
      <c r="L1293" s="41"/>
      <c r="N1293" s="46"/>
    </row>
    <row r="1294" spans="1:14">
      <c r="A1294" s="39" t="s">
        <v>3091</v>
      </c>
      <c r="B1294" s="38" t="s">
        <v>103</v>
      </c>
      <c r="C1294" s="63" t="s">
        <v>36</v>
      </c>
      <c r="D1294" s="41">
        <v>41000</v>
      </c>
      <c r="E1294" s="40" t="s">
        <v>36</v>
      </c>
      <c r="F1294" s="41">
        <v>27000</v>
      </c>
      <c r="G1294" s="52" t="s">
        <v>36</v>
      </c>
      <c r="H1294" s="41">
        <v>45000</v>
      </c>
      <c r="I1294" s="52" t="s">
        <v>36</v>
      </c>
      <c r="J1294" s="41">
        <v>72000</v>
      </c>
      <c r="K1294" s="52" t="s">
        <v>36</v>
      </c>
      <c r="L1294" s="41">
        <v>72000</v>
      </c>
      <c r="N1294" s="46"/>
    </row>
    <row r="1295" spans="1:14">
      <c r="A1295" s="39" t="s">
        <v>104</v>
      </c>
      <c r="B1295" s="38" t="s">
        <v>105</v>
      </c>
      <c r="C1295" s="63"/>
      <c r="D1295" s="41">
        <v>13200</v>
      </c>
      <c r="E1295" s="40"/>
      <c r="F1295" s="41">
        <v>3300</v>
      </c>
      <c r="G1295" s="52"/>
      <c r="H1295" s="41">
        <v>9900</v>
      </c>
      <c r="I1295" s="52"/>
      <c r="J1295" s="41">
        <v>13200</v>
      </c>
      <c r="K1295" s="52"/>
      <c r="L1295" s="41">
        <v>13200</v>
      </c>
      <c r="N1295" s="46"/>
    </row>
    <row r="1296" spans="1:14">
      <c r="A1296" s="39" t="s">
        <v>3092</v>
      </c>
      <c r="B1296" s="61" t="s">
        <v>107</v>
      </c>
      <c r="C1296" s="63"/>
      <c r="D1296" s="41">
        <v>13200</v>
      </c>
      <c r="E1296" s="40"/>
      <c r="F1296" s="41">
        <v>3300</v>
      </c>
      <c r="G1296" s="52"/>
      <c r="H1296" s="41">
        <v>9900</v>
      </c>
      <c r="I1296" s="52"/>
      <c r="J1296" s="41">
        <v>13200</v>
      </c>
      <c r="K1296" s="52"/>
      <c r="L1296" s="41">
        <v>13200</v>
      </c>
      <c r="N1296" s="46"/>
    </row>
    <row r="1297" spans="1:14">
      <c r="A1297" s="39" t="s">
        <v>3093</v>
      </c>
      <c r="B1297" s="61" t="s">
        <v>109</v>
      </c>
      <c r="C1297" s="63"/>
      <c r="D1297" s="41">
        <v>6000</v>
      </c>
      <c r="E1297" s="40"/>
      <c r="F1297" s="41">
        <v>10000</v>
      </c>
      <c r="G1297" s="52"/>
      <c r="H1297" s="41">
        <v>5000</v>
      </c>
      <c r="I1297" s="52"/>
      <c r="J1297" s="41">
        <v>15000</v>
      </c>
      <c r="K1297" s="52"/>
      <c r="L1297" s="41">
        <v>18000</v>
      </c>
      <c r="N1297" s="46"/>
    </row>
    <row r="1298" spans="1:14">
      <c r="A1298" s="39" t="s">
        <v>3094</v>
      </c>
      <c r="B1298" s="61" t="s">
        <v>111</v>
      </c>
      <c r="C1298" s="63"/>
      <c r="D1298" s="41">
        <v>2000</v>
      </c>
      <c r="E1298" s="40"/>
      <c r="F1298" s="41">
        <v>4000</v>
      </c>
      <c r="G1298" s="52"/>
      <c r="H1298" s="41">
        <v>2000</v>
      </c>
      <c r="I1298" s="52"/>
      <c r="J1298" s="41">
        <v>6000</v>
      </c>
      <c r="K1298" s="52"/>
      <c r="L1298" s="41">
        <v>6000</v>
      </c>
      <c r="N1298" s="46"/>
    </row>
    <row r="1299" spans="1:14">
      <c r="A1299" s="39" t="s">
        <v>3095</v>
      </c>
      <c r="B1299" s="38" t="s">
        <v>635</v>
      </c>
      <c r="C1299" s="63"/>
      <c r="D1299" s="41">
        <v>10000</v>
      </c>
      <c r="E1299" s="40"/>
      <c r="F1299" s="41">
        <v>0</v>
      </c>
      <c r="G1299" s="52"/>
      <c r="H1299" s="41">
        <v>15000</v>
      </c>
      <c r="I1299" s="52"/>
      <c r="J1299" s="41">
        <v>15000</v>
      </c>
      <c r="K1299" s="52"/>
      <c r="L1299" s="41">
        <v>15000</v>
      </c>
    </row>
    <row r="1300" spans="1:14">
      <c r="A1300" s="39" t="s">
        <v>3099</v>
      </c>
      <c r="B1300" s="38" t="s">
        <v>3100</v>
      </c>
      <c r="C1300" s="63"/>
      <c r="D1300" s="41">
        <v>14028</v>
      </c>
      <c r="E1300" s="40"/>
      <c r="F1300" s="41">
        <v>27326</v>
      </c>
      <c r="G1300" s="52"/>
      <c r="H1300" s="41">
        <v>32438</v>
      </c>
      <c r="I1300" s="52"/>
      <c r="J1300" s="41">
        <v>59764</v>
      </c>
      <c r="K1300" s="52"/>
      <c r="L1300" s="41">
        <v>63356</v>
      </c>
      <c r="N1300" s="41"/>
    </row>
    <row r="1301" spans="1:14">
      <c r="A1301" s="39" t="s">
        <v>125</v>
      </c>
      <c r="B1301" s="38" t="s">
        <v>124</v>
      </c>
      <c r="C1301" s="63"/>
      <c r="D1301" s="41">
        <v>27326</v>
      </c>
      <c r="E1301" s="40"/>
      <c r="F1301" s="41">
        <v>0</v>
      </c>
      <c r="G1301" s="52"/>
      <c r="H1301" s="41">
        <v>59764</v>
      </c>
      <c r="I1301" s="52"/>
      <c r="J1301" s="41">
        <v>59764</v>
      </c>
      <c r="K1301" s="52"/>
      <c r="L1301" s="41">
        <v>63356</v>
      </c>
      <c r="N1301" s="46"/>
    </row>
    <row r="1302" spans="1:14">
      <c r="A1302" s="39" t="s">
        <v>3101</v>
      </c>
      <c r="B1302" s="38" t="s">
        <v>127</v>
      </c>
      <c r="C1302" s="63"/>
      <c r="D1302" s="41">
        <v>29533.7</v>
      </c>
      <c r="E1302" s="40"/>
      <c r="F1302" s="41">
        <v>39137.519999999997</v>
      </c>
      <c r="G1302" s="52"/>
      <c r="H1302" s="41">
        <v>46922.64</v>
      </c>
      <c r="I1302" s="52"/>
      <c r="J1302" s="41">
        <v>86060.160000000003</v>
      </c>
      <c r="K1302" s="52"/>
      <c r="L1302" s="41">
        <v>91232.639999999999</v>
      </c>
      <c r="N1302" s="41"/>
    </row>
    <row r="1303" spans="1:14">
      <c r="A1303" s="39" t="s">
        <v>128</v>
      </c>
      <c r="B1303" s="38" t="s">
        <v>129</v>
      </c>
      <c r="C1303" s="63"/>
      <c r="D1303" s="41">
        <v>3926.51</v>
      </c>
      <c r="E1303" s="40"/>
      <c r="F1303" s="41">
        <v>3086.08</v>
      </c>
      <c r="G1303" s="52"/>
      <c r="H1303" s="41">
        <v>11257.28</v>
      </c>
      <c r="I1303" s="52"/>
      <c r="J1303" s="41">
        <v>14343.36</v>
      </c>
      <c r="K1303" s="52"/>
      <c r="L1303" s="41">
        <v>15205.44</v>
      </c>
      <c r="N1303" s="41"/>
    </row>
    <row r="1304" spans="1:14">
      <c r="A1304" s="39" t="s">
        <v>3106</v>
      </c>
      <c r="B1304" s="38" t="s">
        <v>131</v>
      </c>
      <c r="C1304" s="63"/>
      <c r="D1304" s="41">
        <v>2887.5</v>
      </c>
      <c r="E1304" s="40"/>
      <c r="F1304" s="41">
        <v>3937.84</v>
      </c>
      <c r="G1304" s="52"/>
      <c r="H1304" s="41">
        <v>4462.16</v>
      </c>
      <c r="I1304" s="52"/>
      <c r="J1304" s="41">
        <v>8400</v>
      </c>
      <c r="K1304" s="52"/>
      <c r="L1304" s="41">
        <v>10453.76</v>
      </c>
      <c r="N1304" s="46"/>
    </row>
    <row r="1305" spans="1:14">
      <c r="A1305" s="47"/>
      <c r="B1305" s="48"/>
      <c r="C1305" s="80"/>
      <c r="D1305" s="50"/>
      <c r="E1305" s="80"/>
      <c r="F1305" s="50"/>
      <c r="G1305" s="81"/>
      <c r="H1305" s="50"/>
      <c r="I1305" s="81"/>
      <c r="J1305" s="50"/>
      <c r="K1305" s="81"/>
      <c r="L1305" s="50"/>
      <c r="N1305" s="46"/>
    </row>
    <row r="1306" spans="1:14">
      <c r="A1306" s="201" t="s">
        <v>653</v>
      </c>
      <c r="B1306" s="201"/>
      <c r="C1306" s="201" t="s">
        <v>337</v>
      </c>
      <c r="D1306" s="201"/>
      <c r="E1306" s="201"/>
      <c r="F1306" s="201"/>
      <c r="G1306" s="201"/>
      <c r="H1306" s="201" t="s">
        <v>3245</v>
      </c>
      <c r="I1306" s="201"/>
      <c r="J1306" s="201"/>
      <c r="K1306" s="201"/>
      <c r="L1306" s="201"/>
      <c r="N1306" s="46"/>
    </row>
    <row r="1307" spans="1:14" ht="16.5">
      <c r="A1307" s="741"/>
      <c r="B1307" s="741"/>
      <c r="C1307" s="741"/>
      <c r="D1307" s="741"/>
      <c r="E1307" s="741"/>
      <c r="F1307" s="741"/>
      <c r="G1307" s="741"/>
      <c r="H1307" s="741"/>
      <c r="I1307" s="741"/>
      <c r="J1307" s="741"/>
      <c r="K1307" s="741"/>
      <c r="L1307" s="741"/>
    </row>
    <row r="1308" spans="1:14" ht="16.5">
      <c r="A1308" s="741"/>
      <c r="B1308" s="741"/>
      <c r="C1308" s="741"/>
      <c r="D1308" s="741"/>
      <c r="E1308" s="741"/>
      <c r="F1308" s="741"/>
      <c r="G1308" s="741"/>
      <c r="H1308" s="741" t="s">
        <v>3219</v>
      </c>
      <c r="I1308" s="741"/>
      <c r="J1308" s="741"/>
      <c r="K1308" s="741"/>
      <c r="L1308" s="741"/>
    </row>
    <row r="1309" spans="1:14">
      <c r="A1309" s="201" t="s">
        <v>3378</v>
      </c>
      <c r="B1309" s="201"/>
      <c r="C1309" s="201"/>
      <c r="D1309" s="201" t="s">
        <v>54</v>
      </c>
      <c r="E1309" s="201"/>
      <c r="F1309" s="201"/>
      <c r="G1309" s="201"/>
      <c r="H1309" s="201" t="s">
        <v>3232</v>
      </c>
      <c r="I1309" s="201"/>
      <c r="J1309" s="201"/>
      <c r="K1309" s="201"/>
      <c r="L1309" s="201"/>
    </row>
    <row r="1310" spans="1:14">
      <c r="A1310" s="334" t="s">
        <v>3294</v>
      </c>
      <c r="B1310" s="334"/>
      <c r="C1310" s="334"/>
      <c r="D1310" s="334" t="s">
        <v>343</v>
      </c>
      <c r="E1310" s="334"/>
      <c r="F1310" s="334"/>
      <c r="G1310" s="334"/>
      <c r="H1310" s="334" t="s">
        <v>3221</v>
      </c>
      <c r="I1310" s="334"/>
      <c r="J1310" s="334"/>
      <c r="K1310" s="334"/>
      <c r="L1310" s="334"/>
    </row>
    <row r="1312" spans="1:14" ht="16.5">
      <c r="A1312" s="1" t="s">
        <v>3207</v>
      </c>
      <c r="B1312" s="741"/>
      <c r="C1312" s="741"/>
      <c r="D1312" s="741"/>
      <c r="E1312" s="741"/>
      <c r="F1312" s="741"/>
      <c r="G1312" s="741"/>
      <c r="H1312" s="741"/>
      <c r="I1312" s="741"/>
      <c r="J1312" s="741"/>
      <c r="K1312" s="741"/>
      <c r="L1312" s="742" t="s">
        <v>3208</v>
      </c>
    </row>
    <row r="1313" spans="1:14" ht="16.5">
      <c r="A1313" s="1" t="s">
        <v>3287</v>
      </c>
      <c r="B1313" s="741"/>
      <c r="C1313" s="741"/>
      <c r="D1313" s="741"/>
      <c r="E1313" s="741"/>
      <c r="F1313" s="741"/>
      <c r="G1313" s="741"/>
      <c r="H1313" s="741"/>
      <c r="I1313" s="741"/>
      <c r="J1313" s="741"/>
      <c r="K1313" s="741"/>
      <c r="L1313" s="741"/>
    </row>
    <row r="1314" spans="1:14" ht="16.5">
      <c r="A1314" s="741"/>
      <c r="B1314" s="741"/>
      <c r="C1314" s="741"/>
      <c r="D1314" s="741"/>
      <c r="E1314" s="741"/>
      <c r="F1314" s="741"/>
      <c r="G1314" s="741"/>
      <c r="H1314" s="741"/>
      <c r="I1314" s="741"/>
      <c r="J1314" s="741"/>
      <c r="K1314" s="741"/>
      <c r="L1314" s="741"/>
    </row>
    <row r="1315" spans="1:14" ht="15.75">
      <c r="A1315" s="743" t="s">
        <v>3210</v>
      </c>
      <c r="B1315" s="744"/>
      <c r="C1315" s="744"/>
      <c r="D1315" s="744"/>
      <c r="E1315" s="744"/>
      <c r="F1315" s="744"/>
      <c r="G1315" s="744"/>
      <c r="H1315" s="744"/>
      <c r="I1315" s="744"/>
      <c r="J1315" s="744"/>
      <c r="K1315" s="744"/>
      <c r="L1315" s="745"/>
    </row>
    <row r="1316" spans="1:14" ht="15.75">
      <c r="A1316" s="746" t="s">
        <v>3211</v>
      </c>
      <c r="B1316" s="747"/>
      <c r="C1316" s="747"/>
      <c r="D1316" s="747"/>
      <c r="E1316" s="747"/>
      <c r="F1316" s="747"/>
      <c r="G1316" s="747"/>
      <c r="H1316" s="747"/>
      <c r="I1316" s="747"/>
      <c r="J1316" s="747"/>
      <c r="K1316" s="747"/>
      <c r="L1316" s="748"/>
    </row>
    <row r="1317" spans="1:14" ht="15" customHeight="1">
      <c r="A1317" s="303"/>
      <c r="B1317" s="301"/>
      <c r="C1317" s="301"/>
      <c r="D1317" s="301"/>
      <c r="E1317" s="301"/>
      <c r="F1317" s="301"/>
      <c r="G1317" s="301"/>
      <c r="H1317" s="301"/>
      <c r="I1317" s="301"/>
      <c r="J1317" s="301"/>
      <c r="K1317" s="301"/>
      <c r="L1317" s="302"/>
    </row>
    <row r="1318" spans="1:14" ht="16.5">
      <c r="A1318" s="767" t="s">
        <v>3379</v>
      </c>
      <c r="B1318" s="301"/>
      <c r="C1318" s="301"/>
      <c r="D1318" s="301"/>
      <c r="E1318" s="301"/>
      <c r="F1318" s="301"/>
      <c r="G1318" s="301"/>
      <c r="H1318" s="301"/>
      <c r="I1318" s="301"/>
      <c r="J1318" s="301"/>
      <c r="K1318" s="301"/>
      <c r="L1318" s="302"/>
    </row>
    <row r="1319" spans="1:14" ht="15" customHeight="1">
      <c r="A1319" s="751"/>
      <c r="B1319" s="752"/>
      <c r="C1319" s="752"/>
      <c r="D1319" s="752"/>
      <c r="E1319" s="752"/>
      <c r="F1319" s="752"/>
      <c r="G1319" s="752"/>
      <c r="H1319" s="752"/>
      <c r="I1319" s="752"/>
      <c r="J1319" s="752"/>
      <c r="K1319" s="752"/>
      <c r="L1319" s="753"/>
    </row>
    <row r="1320" spans="1:14" ht="15.75">
      <c r="A1320" s="270"/>
      <c r="B1320" s="284" t="s">
        <v>3213</v>
      </c>
      <c r="C1320" s="267" t="s">
        <v>8</v>
      </c>
      <c r="D1320" s="268"/>
      <c r="E1320" s="271" t="s">
        <v>3214</v>
      </c>
      <c r="F1320" s="271"/>
      <c r="G1320" s="271"/>
      <c r="H1320" s="271"/>
      <c r="I1320" s="271"/>
      <c r="J1320" s="272"/>
      <c r="K1320" s="345" t="s">
        <v>16</v>
      </c>
      <c r="L1320" s="286"/>
    </row>
    <row r="1321" spans="1:14" ht="15.75">
      <c r="A1321" s="277" t="s">
        <v>3215</v>
      </c>
      <c r="B1321" s="277" t="s">
        <v>11</v>
      </c>
      <c r="C1321" s="278" t="s">
        <v>312</v>
      </c>
      <c r="D1321" s="279"/>
      <c r="E1321" s="768" t="s">
        <v>14</v>
      </c>
      <c r="F1321" s="755"/>
      <c r="G1321" s="754" t="s">
        <v>15</v>
      </c>
      <c r="H1321" s="755"/>
      <c r="I1321" s="267" t="s">
        <v>19</v>
      </c>
      <c r="J1321" s="268"/>
      <c r="K1321" s="849" t="s">
        <v>20</v>
      </c>
      <c r="L1321" s="850"/>
    </row>
    <row r="1322" spans="1:14" ht="15.75">
      <c r="A1322" s="393"/>
      <c r="B1322" s="393"/>
      <c r="C1322" s="756"/>
      <c r="D1322" s="757"/>
      <c r="E1322" s="758" t="s">
        <v>13</v>
      </c>
      <c r="F1322" s="759"/>
      <c r="G1322" s="278" t="s">
        <v>3216</v>
      </c>
      <c r="H1322" s="279"/>
      <c r="I1322" s="756"/>
      <c r="J1322" s="757"/>
      <c r="K1322" s="851"/>
      <c r="L1322" s="852"/>
    </row>
    <row r="1323" spans="1:14">
      <c r="A1323" s="760">
        <v>1</v>
      </c>
      <c r="B1323" s="760">
        <v>2</v>
      </c>
      <c r="C1323" s="761">
        <v>3</v>
      </c>
      <c r="D1323" s="762"/>
      <c r="E1323" s="761">
        <v>4</v>
      </c>
      <c r="F1323" s="762"/>
      <c r="G1323" s="761">
        <v>5</v>
      </c>
      <c r="H1323" s="762"/>
      <c r="I1323" s="761">
        <v>6</v>
      </c>
      <c r="J1323" s="762"/>
      <c r="K1323" s="853">
        <v>7</v>
      </c>
      <c r="L1323" s="854"/>
    </row>
    <row r="1324" spans="1:14">
      <c r="A1324" s="39" t="s">
        <v>3201</v>
      </c>
      <c r="B1324" s="38" t="s">
        <v>133</v>
      </c>
      <c r="C1324" s="63"/>
      <c r="D1324" s="41">
        <v>1810.62</v>
      </c>
      <c r="E1324" s="40"/>
      <c r="F1324" s="41">
        <v>1700</v>
      </c>
      <c r="G1324" s="40"/>
      <c r="H1324" s="41">
        <v>5471.68</v>
      </c>
      <c r="I1324" s="52"/>
      <c r="J1324" s="41">
        <v>7171.68</v>
      </c>
      <c r="K1324" s="40"/>
      <c r="L1324" s="41">
        <v>7602.72</v>
      </c>
      <c r="N1324" s="46"/>
    </row>
    <row r="1325" spans="1:14">
      <c r="A1325" s="39" t="s">
        <v>3202</v>
      </c>
      <c r="B1325" s="38"/>
      <c r="C1325" s="63"/>
      <c r="D1325" s="41"/>
      <c r="E1325" s="40"/>
      <c r="F1325" s="41"/>
      <c r="G1325" s="40"/>
      <c r="H1325" s="41"/>
      <c r="I1325" s="52"/>
      <c r="J1325" s="41"/>
      <c r="K1325" s="40"/>
      <c r="L1325" s="41"/>
      <c r="N1325" s="45"/>
    </row>
    <row r="1326" spans="1:14">
      <c r="A1326" s="39" t="s">
        <v>3380</v>
      </c>
      <c r="B1326" s="38" t="s">
        <v>116</v>
      </c>
      <c r="C1326" s="52"/>
      <c r="D1326" s="41">
        <v>0</v>
      </c>
      <c r="E1326" s="40"/>
      <c r="F1326" s="41">
        <v>0</v>
      </c>
      <c r="G1326" s="40"/>
      <c r="H1326" s="41">
        <v>0</v>
      </c>
      <c r="I1326" s="52"/>
      <c r="J1326" s="41">
        <v>0</v>
      </c>
      <c r="K1326" s="40"/>
      <c r="L1326" s="41">
        <v>0</v>
      </c>
      <c r="N1326" s="45"/>
    </row>
    <row r="1327" spans="1:14">
      <c r="A1327" s="39" t="s">
        <v>3111</v>
      </c>
      <c r="B1327" s="38" t="s">
        <v>137</v>
      </c>
      <c r="C1327" s="63"/>
      <c r="D1327" s="41">
        <v>30000</v>
      </c>
      <c r="E1327" s="40"/>
      <c r="F1327" s="41">
        <v>0</v>
      </c>
      <c r="G1327" s="40"/>
      <c r="H1327" s="41">
        <v>45000</v>
      </c>
      <c r="I1327" s="52"/>
      <c r="J1327" s="41">
        <v>45000</v>
      </c>
      <c r="K1327" s="245"/>
      <c r="L1327" s="41">
        <v>45000</v>
      </c>
      <c r="N1327" s="45"/>
    </row>
    <row r="1328" spans="1:14">
      <c r="A1328" s="771" t="s">
        <v>3112</v>
      </c>
      <c r="B1328" s="864"/>
      <c r="C1328" s="865" t="s">
        <v>36</v>
      </c>
      <c r="D1328" s="792">
        <f>D1327+D1326+D1325+D1324+D1304+D1303+D1302+D1301+D1300+D1299+D1298+D1297+D1296+D1295+D1294</f>
        <v>194912.33000000002</v>
      </c>
      <c r="E1328" s="808" t="s">
        <v>36</v>
      </c>
      <c r="F1328" s="765">
        <f>F1327+F1326+F1325+F1324+F1304+F1303+F1302+F1301+F1300+F1299+F1298+F1297+F1296+F1295+F1294</f>
        <v>122787.44</v>
      </c>
      <c r="G1328" s="808" t="s">
        <v>36</v>
      </c>
      <c r="H1328" s="765">
        <f>H1327+H1326+H1325+H1324+H1304+H1303+H1302+H1301+H1300+H1299+H1298+H1297+H1296+H1295+H1294</f>
        <v>292115.76</v>
      </c>
      <c r="I1328" s="809" t="s">
        <v>36</v>
      </c>
      <c r="J1328" s="765">
        <f>J1327+J1326+J1325+J1324+J1304+J1303+J1302+J1301+J1300+J1299+J1298+J1297+J1296+J1295+J1294</f>
        <v>414903.2</v>
      </c>
      <c r="K1328" s="830" t="s">
        <v>36</v>
      </c>
      <c r="L1328" s="765">
        <f>L1294+L1295+L1296+L1297+L1298+L1299+L1300+L1301+L1302+L1303+L1304+L1305+L1324+L1325+L1326+L1327</f>
        <v>433606.56</v>
      </c>
      <c r="N1328" s="45"/>
    </row>
    <row r="1329" spans="1:14">
      <c r="A1329" s="386" t="s">
        <v>3113</v>
      </c>
      <c r="B1329" s="866"/>
      <c r="C1329" s="811" t="s">
        <v>36</v>
      </c>
      <c r="D1329" s="776">
        <f>D1292+D1328</f>
        <v>1168927.83</v>
      </c>
      <c r="E1329" s="847" t="s">
        <v>36</v>
      </c>
      <c r="F1329" s="834">
        <f>F1292+F1328</f>
        <v>566955.43999999994</v>
      </c>
      <c r="G1329" s="847" t="s">
        <v>36</v>
      </c>
      <c r="H1329" s="834">
        <f>H1328+H1292</f>
        <v>990155.76</v>
      </c>
      <c r="I1329" s="841" t="s">
        <v>36</v>
      </c>
      <c r="J1329" s="834">
        <f>J1328+J1292</f>
        <v>1557111.2</v>
      </c>
      <c r="K1329" s="839" t="s">
        <v>36</v>
      </c>
      <c r="L1329" s="834">
        <f>L1292+L1328</f>
        <v>1750918.56</v>
      </c>
      <c r="N1329" s="45"/>
    </row>
    <row r="1330" spans="1:14">
      <c r="A1330" s="407" t="s">
        <v>3114</v>
      </c>
      <c r="B1330" s="864"/>
      <c r="C1330" s="809" t="s">
        <v>36</v>
      </c>
      <c r="D1330" s="828">
        <f>D1292+D1328</f>
        <v>1168927.83</v>
      </c>
      <c r="E1330" s="808" t="s">
        <v>36</v>
      </c>
      <c r="F1330" s="765">
        <f>F1292+F1328</f>
        <v>566955.43999999994</v>
      </c>
      <c r="G1330" s="808" t="s">
        <v>36</v>
      </c>
      <c r="H1330" s="765">
        <f>H1328+H1292</f>
        <v>990155.76</v>
      </c>
      <c r="I1330" s="809" t="s">
        <v>36</v>
      </c>
      <c r="J1330" s="765">
        <f>J1328+J1292</f>
        <v>1557111.2</v>
      </c>
      <c r="K1330" s="830" t="s">
        <v>36</v>
      </c>
      <c r="L1330" s="765">
        <f>L1292+L1328</f>
        <v>1750918.56</v>
      </c>
      <c r="N1330" s="45"/>
    </row>
    <row r="1331" spans="1:14" ht="11.25" customHeight="1">
      <c r="A1331" s="867"/>
      <c r="B1331" s="550"/>
      <c r="C1331" s="868"/>
      <c r="D1331" s="869"/>
      <c r="E1331" s="870"/>
      <c r="F1331" s="869"/>
      <c r="G1331" s="870"/>
      <c r="H1331" s="869"/>
      <c r="I1331" s="868"/>
      <c r="J1331" s="869"/>
      <c r="K1331" s="871"/>
      <c r="L1331" s="869"/>
      <c r="N1331" s="45"/>
    </row>
    <row r="1332" spans="1:14">
      <c r="A1332" s="588" t="s">
        <v>3115</v>
      </c>
      <c r="B1332" s="39"/>
      <c r="C1332" s="63"/>
      <c r="D1332" s="41"/>
      <c r="E1332" s="40"/>
      <c r="F1332" s="41"/>
      <c r="G1332" s="40"/>
      <c r="H1332" s="41"/>
      <c r="I1332" s="52"/>
      <c r="J1332" s="41"/>
      <c r="K1332" s="245"/>
      <c r="L1332" s="41"/>
      <c r="N1332" s="45"/>
    </row>
    <row r="1333" spans="1:14">
      <c r="A1333" s="39" t="s">
        <v>3116</v>
      </c>
      <c r="B1333" s="61" t="s">
        <v>146</v>
      </c>
      <c r="C1333" s="63" t="s">
        <v>36</v>
      </c>
      <c r="D1333" s="41">
        <v>79904.56</v>
      </c>
      <c r="E1333" s="40" t="s">
        <v>36</v>
      </c>
      <c r="F1333" s="41">
        <v>4230</v>
      </c>
      <c r="G1333" s="40" t="s">
        <v>36</v>
      </c>
      <c r="H1333" s="41">
        <v>54770</v>
      </c>
      <c r="I1333" s="52" t="s">
        <v>36</v>
      </c>
      <c r="J1333" s="41">
        <v>59000</v>
      </c>
      <c r="K1333" s="245" t="s">
        <v>36</v>
      </c>
      <c r="L1333" s="41">
        <v>59000</v>
      </c>
      <c r="N1333" s="46"/>
    </row>
    <row r="1334" spans="1:14">
      <c r="A1334" s="39" t="s">
        <v>3119</v>
      </c>
      <c r="B1334" s="38" t="s">
        <v>152</v>
      </c>
      <c r="C1334" s="63"/>
      <c r="D1334" s="41">
        <v>6700</v>
      </c>
      <c r="E1334" s="40"/>
      <c r="F1334" s="41">
        <v>20494</v>
      </c>
      <c r="G1334" s="40"/>
      <c r="H1334" s="41">
        <v>9506</v>
      </c>
      <c r="I1334" s="52"/>
      <c r="J1334" s="41">
        <v>30000</v>
      </c>
      <c r="K1334" s="245"/>
      <c r="L1334" s="41">
        <v>30000</v>
      </c>
      <c r="N1334" s="46"/>
    </row>
    <row r="1335" spans="1:14">
      <c r="A1335" s="39" t="s">
        <v>3124</v>
      </c>
      <c r="B1335" s="38" t="s">
        <v>160</v>
      </c>
      <c r="C1335" s="63"/>
      <c r="D1335" s="41">
        <v>0</v>
      </c>
      <c r="E1335" s="40"/>
      <c r="F1335" s="41">
        <v>0</v>
      </c>
      <c r="G1335" s="40"/>
      <c r="H1335" s="41">
        <v>22000</v>
      </c>
      <c r="I1335" s="52"/>
      <c r="J1335" s="41">
        <v>22000</v>
      </c>
      <c r="K1335" s="53"/>
      <c r="L1335" s="41">
        <v>10000</v>
      </c>
      <c r="N1335" s="46"/>
    </row>
    <row r="1336" spans="1:14">
      <c r="A1336" s="39" t="s">
        <v>3122</v>
      </c>
      <c r="B1336" s="38" t="s">
        <v>158</v>
      </c>
      <c r="C1336" s="63"/>
      <c r="D1336" s="41">
        <v>4835</v>
      </c>
      <c r="E1336" s="40"/>
      <c r="F1336" s="41">
        <v>0</v>
      </c>
      <c r="G1336" s="40"/>
      <c r="H1336" s="41">
        <v>10000</v>
      </c>
      <c r="I1336" s="52"/>
      <c r="J1336" s="41">
        <v>10000</v>
      </c>
      <c r="K1336" s="53"/>
      <c r="L1336" s="41">
        <v>5000</v>
      </c>
      <c r="N1336" s="46"/>
    </row>
    <row r="1337" spans="1:14">
      <c r="A1337" s="39" t="s">
        <v>3126</v>
      </c>
      <c r="B1337" s="38" t="s">
        <v>164</v>
      </c>
      <c r="C1337" s="63"/>
      <c r="D1337" s="41">
        <v>0</v>
      </c>
      <c r="E1337" s="40"/>
      <c r="F1337" s="41">
        <v>0</v>
      </c>
      <c r="G1337" s="40"/>
      <c r="H1337" s="41">
        <v>500</v>
      </c>
      <c r="I1337" s="52"/>
      <c r="J1337" s="41">
        <v>500</v>
      </c>
      <c r="K1337" s="53"/>
      <c r="L1337" s="41">
        <v>0</v>
      </c>
    </row>
    <row r="1338" spans="1:14">
      <c r="A1338" s="39" t="s">
        <v>3127</v>
      </c>
      <c r="B1338" s="38" t="s">
        <v>166</v>
      </c>
      <c r="C1338" s="63"/>
      <c r="D1338" s="41">
        <v>6000</v>
      </c>
      <c r="E1338" s="40"/>
      <c r="F1338" s="41">
        <v>2000</v>
      </c>
      <c r="G1338" s="40"/>
      <c r="H1338" s="41">
        <v>4000</v>
      </c>
      <c r="I1338" s="52"/>
      <c r="J1338" s="41">
        <v>6000</v>
      </c>
      <c r="K1338" s="53"/>
      <c r="L1338" s="41">
        <v>6000</v>
      </c>
      <c r="N1338" s="46"/>
    </row>
    <row r="1339" spans="1:14">
      <c r="A1339" s="39" t="s">
        <v>3136</v>
      </c>
      <c r="B1339" s="38" t="s">
        <v>184</v>
      </c>
      <c r="C1339" s="63"/>
      <c r="D1339" s="41">
        <v>0</v>
      </c>
      <c r="E1339" s="40"/>
      <c r="F1339" s="41">
        <v>0</v>
      </c>
      <c r="G1339" s="40"/>
      <c r="H1339" s="41">
        <v>6000</v>
      </c>
      <c r="I1339" s="52"/>
      <c r="J1339" s="41">
        <v>6000</v>
      </c>
      <c r="K1339" s="245"/>
      <c r="L1339" s="41">
        <v>3000</v>
      </c>
    </row>
    <row r="1340" spans="1:14">
      <c r="A1340" s="556" t="s">
        <v>3359</v>
      </c>
      <c r="B1340" s="38"/>
      <c r="C1340" s="63"/>
      <c r="D1340" s="41"/>
      <c r="E1340" s="40"/>
      <c r="F1340" s="41"/>
      <c r="G1340" s="40"/>
      <c r="H1340" s="41"/>
      <c r="I1340" s="52"/>
      <c r="J1340" s="41"/>
      <c r="K1340" s="245"/>
      <c r="L1340" s="41"/>
    </row>
    <row r="1341" spans="1:14">
      <c r="A1341" s="569" t="s">
        <v>3348</v>
      </c>
      <c r="B1341" s="872" t="s">
        <v>201</v>
      </c>
      <c r="C1341" s="81"/>
      <c r="D1341" s="50">
        <v>0</v>
      </c>
      <c r="E1341" s="80"/>
      <c r="F1341" s="50">
        <v>0</v>
      </c>
      <c r="G1341" s="80"/>
      <c r="H1341" s="50">
        <v>0</v>
      </c>
      <c r="I1341" s="81"/>
      <c r="J1341" s="50">
        <v>0</v>
      </c>
      <c r="K1341" s="855"/>
      <c r="L1341" s="50">
        <v>0</v>
      </c>
      <c r="N1341" s="46"/>
    </row>
    <row r="1342" spans="1:14" ht="14.25" customHeight="1"/>
    <row r="1343" spans="1:14">
      <c r="A1343" s="201" t="s">
        <v>653</v>
      </c>
      <c r="B1343" s="201"/>
      <c r="C1343" s="201" t="s">
        <v>337</v>
      </c>
      <c r="D1343" s="201"/>
      <c r="E1343" s="201"/>
      <c r="F1343" s="201"/>
      <c r="G1343" s="201"/>
      <c r="H1343" s="201" t="s">
        <v>3245</v>
      </c>
      <c r="I1343" s="201"/>
      <c r="J1343" s="201"/>
      <c r="K1343" s="201"/>
      <c r="L1343" s="201"/>
    </row>
    <row r="1344" spans="1:14" ht="16.5">
      <c r="A1344" s="741"/>
      <c r="B1344" s="741"/>
      <c r="C1344" s="741"/>
      <c r="D1344" s="741"/>
      <c r="E1344" s="741"/>
      <c r="F1344" s="741"/>
      <c r="G1344" s="741"/>
      <c r="H1344" s="741"/>
      <c r="I1344" s="741"/>
      <c r="J1344" s="741"/>
      <c r="K1344" s="741"/>
      <c r="L1344" s="741"/>
    </row>
    <row r="1345" spans="1:12" ht="16.5">
      <c r="A1345" s="741"/>
      <c r="B1345" s="741"/>
      <c r="C1345" s="741"/>
      <c r="D1345" s="741"/>
      <c r="E1345" s="741"/>
      <c r="F1345" s="741"/>
      <c r="G1345" s="741"/>
      <c r="H1345" s="741" t="s">
        <v>3219</v>
      </c>
      <c r="I1345" s="741"/>
      <c r="J1345" s="741"/>
      <c r="K1345" s="741"/>
      <c r="L1345" s="741"/>
    </row>
    <row r="1346" spans="1:12">
      <c r="A1346" s="201" t="s">
        <v>3378</v>
      </c>
      <c r="B1346" s="201"/>
      <c r="C1346" s="201"/>
      <c r="D1346" s="201" t="s">
        <v>54</v>
      </c>
      <c r="E1346" s="201"/>
      <c r="F1346" s="201"/>
      <c r="G1346" s="201"/>
      <c r="H1346" s="201" t="s">
        <v>3232</v>
      </c>
      <c r="I1346" s="201"/>
      <c r="J1346" s="201"/>
      <c r="K1346" s="201"/>
      <c r="L1346" s="201"/>
    </row>
    <row r="1347" spans="1:12">
      <c r="A1347" s="334" t="s">
        <v>3294</v>
      </c>
      <c r="B1347" s="334"/>
      <c r="C1347" s="334"/>
      <c r="D1347" s="334" t="s">
        <v>343</v>
      </c>
      <c r="E1347" s="334"/>
      <c r="F1347" s="334"/>
      <c r="G1347" s="334"/>
      <c r="H1347" s="334" t="s">
        <v>3221</v>
      </c>
      <c r="I1347" s="334"/>
      <c r="J1347" s="334"/>
      <c r="K1347" s="334"/>
      <c r="L1347" s="334"/>
    </row>
    <row r="1348" spans="1:12">
      <c r="A1348" s="334"/>
      <c r="B1348" s="334"/>
      <c r="C1348" s="334"/>
      <c r="D1348" s="334"/>
      <c r="E1348" s="334"/>
      <c r="F1348" s="334"/>
      <c r="G1348" s="334"/>
      <c r="H1348" s="334"/>
      <c r="I1348" s="334"/>
      <c r="J1348" s="334"/>
      <c r="K1348" s="334"/>
      <c r="L1348" s="334"/>
    </row>
    <row r="1349" spans="1:12">
      <c r="A1349" s="334"/>
      <c r="B1349" s="334"/>
      <c r="C1349" s="334"/>
      <c r="D1349" s="334"/>
      <c r="E1349" s="334"/>
      <c r="F1349" s="334"/>
      <c r="G1349" s="334"/>
      <c r="H1349" s="334"/>
      <c r="I1349" s="334"/>
      <c r="J1349" s="334"/>
      <c r="K1349" s="334"/>
      <c r="L1349" s="334"/>
    </row>
    <row r="1350" spans="1:12" ht="16.5">
      <c r="A1350" s="1" t="s">
        <v>3207</v>
      </c>
      <c r="B1350" s="741"/>
      <c r="C1350" s="741"/>
      <c r="D1350" s="741"/>
      <c r="E1350" s="741"/>
      <c r="F1350" s="741"/>
      <c r="G1350" s="741"/>
      <c r="H1350" s="741"/>
      <c r="I1350" s="741"/>
      <c r="J1350" s="741"/>
      <c r="K1350" s="741"/>
      <c r="L1350" s="742" t="s">
        <v>3208</v>
      </c>
    </row>
    <row r="1351" spans="1:12" ht="16.5">
      <c r="A1351" s="1" t="s">
        <v>3302</v>
      </c>
      <c r="B1351" s="741"/>
      <c r="C1351" s="741"/>
      <c r="D1351" s="741"/>
      <c r="E1351" s="741"/>
      <c r="F1351" s="741"/>
      <c r="G1351" s="741"/>
      <c r="H1351" s="741"/>
      <c r="I1351" s="741"/>
      <c r="J1351" s="741"/>
      <c r="K1351" s="741"/>
      <c r="L1351" s="741"/>
    </row>
    <row r="1352" spans="1:12" ht="16.5">
      <c r="A1352" s="741"/>
      <c r="B1352" s="741"/>
      <c r="C1352" s="741"/>
      <c r="D1352" s="741"/>
      <c r="E1352" s="741"/>
      <c r="F1352" s="741"/>
      <c r="G1352" s="741"/>
      <c r="H1352" s="741"/>
      <c r="I1352" s="741"/>
      <c r="J1352" s="741"/>
      <c r="K1352" s="741"/>
      <c r="L1352" s="741"/>
    </row>
    <row r="1353" spans="1:12" ht="15.75">
      <c r="A1353" s="743" t="s">
        <v>3210</v>
      </c>
      <c r="B1353" s="744"/>
      <c r="C1353" s="744"/>
      <c r="D1353" s="744"/>
      <c r="E1353" s="744"/>
      <c r="F1353" s="744"/>
      <c r="G1353" s="744"/>
      <c r="H1353" s="744"/>
      <c r="I1353" s="744"/>
      <c r="J1353" s="744"/>
      <c r="K1353" s="744"/>
      <c r="L1353" s="745"/>
    </row>
    <row r="1354" spans="1:12" ht="15.75">
      <c r="A1354" s="746" t="s">
        <v>3211</v>
      </c>
      <c r="B1354" s="747"/>
      <c r="C1354" s="747"/>
      <c r="D1354" s="747"/>
      <c r="E1354" s="747"/>
      <c r="F1354" s="747"/>
      <c r="G1354" s="747"/>
      <c r="H1354" s="747"/>
      <c r="I1354" s="747"/>
      <c r="J1354" s="747"/>
      <c r="K1354" s="747"/>
      <c r="L1354" s="748"/>
    </row>
    <row r="1355" spans="1:12" ht="16.5">
      <c r="A1355" s="303"/>
      <c r="B1355" s="301"/>
      <c r="C1355" s="301"/>
      <c r="D1355" s="301"/>
      <c r="E1355" s="301"/>
      <c r="F1355" s="301"/>
      <c r="G1355" s="301"/>
      <c r="H1355" s="301"/>
      <c r="I1355" s="301"/>
      <c r="J1355" s="301"/>
      <c r="K1355" s="301"/>
      <c r="L1355" s="302"/>
    </row>
    <row r="1356" spans="1:12" ht="16.5">
      <c r="A1356" s="767" t="s">
        <v>3377</v>
      </c>
      <c r="B1356" s="301"/>
      <c r="C1356" s="301"/>
      <c r="D1356" s="301"/>
      <c r="E1356" s="301"/>
      <c r="F1356" s="301"/>
      <c r="G1356" s="301"/>
      <c r="H1356" s="301"/>
      <c r="I1356" s="301"/>
      <c r="J1356" s="301"/>
      <c r="K1356" s="301"/>
      <c r="L1356" s="302"/>
    </row>
    <row r="1357" spans="1:12" ht="16.5">
      <c r="A1357" s="751"/>
      <c r="B1357" s="752"/>
      <c r="C1357" s="752"/>
      <c r="D1357" s="752"/>
      <c r="E1357" s="752"/>
      <c r="F1357" s="752"/>
      <c r="G1357" s="752"/>
      <c r="H1357" s="752"/>
      <c r="I1357" s="752"/>
      <c r="J1357" s="752"/>
      <c r="K1357" s="752"/>
      <c r="L1357" s="753"/>
    </row>
    <row r="1358" spans="1:12" ht="15.75">
      <c r="A1358" s="270"/>
      <c r="B1358" s="357" t="s">
        <v>3213</v>
      </c>
      <c r="C1358" s="267" t="s">
        <v>8</v>
      </c>
      <c r="D1358" s="268"/>
      <c r="E1358" s="271" t="s">
        <v>3214</v>
      </c>
      <c r="F1358" s="271"/>
      <c r="G1358" s="271"/>
      <c r="H1358" s="271"/>
      <c r="I1358" s="271"/>
      <c r="J1358" s="272"/>
      <c r="K1358" s="345" t="s">
        <v>16</v>
      </c>
      <c r="L1358" s="286"/>
    </row>
    <row r="1359" spans="1:12" ht="15.75">
      <c r="A1359" s="277" t="s">
        <v>3215</v>
      </c>
      <c r="B1359" s="277" t="s">
        <v>11</v>
      </c>
      <c r="C1359" s="278" t="s">
        <v>312</v>
      </c>
      <c r="D1359" s="279"/>
      <c r="E1359" s="768" t="s">
        <v>14</v>
      </c>
      <c r="F1359" s="755"/>
      <c r="G1359" s="754" t="s">
        <v>15</v>
      </c>
      <c r="H1359" s="755"/>
      <c r="I1359" s="267" t="s">
        <v>19</v>
      </c>
      <c r="J1359" s="268"/>
      <c r="K1359" s="849" t="s">
        <v>20</v>
      </c>
      <c r="L1359" s="850"/>
    </row>
    <row r="1360" spans="1:12" ht="15.75">
      <c r="A1360" s="393"/>
      <c r="B1360" s="393"/>
      <c r="C1360" s="756"/>
      <c r="D1360" s="757"/>
      <c r="E1360" s="758" t="s">
        <v>13</v>
      </c>
      <c r="F1360" s="759"/>
      <c r="G1360" s="278" t="s">
        <v>3216</v>
      </c>
      <c r="H1360" s="279"/>
      <c r="I1360" s="756"/>
      <c r="J1360" s="757"/>
      <c r="K1360" s="851"/>
      <c r="L1360" s="852"/>
    </row>
    <row r="1361" spans="1:14">
      <c r="A1361" s="760">
        <v>1</v>
      </c>
      <c r="B1361" s="760">
        <v>2</v>
      </c>
      <c r="C1361" s="873">
        <v>3</v>
      </c>
      <c r="D1361" s="762"/>
      <c r="E1361" s="761">
        <v>4</v>
      </c>
      <c r="F1361" s="762"/>
      <c r="G1361" s="761">
        <v>5</v>
      </c>
      <c r="H1361" s="762"/>
      <c r="I1361" s="761">
        <v>6</v>
      </c>
      <c r="J1361" s="762"/>
      <c r="K1361" s="853">
        <v>7</v>
      </c>
      <c r="L1361" s="854"/>
    </row>
    <row r="1362" spans="1:14">
      <c r="A1362" s="556" t="s">
        <v>3381</v>
      </c>
      <c r="B1362" s="703" t="s">
        <v>201</v>
      </c>
      <c r="C1362" s="63"/>
      <c r="D1362" s="41">
        <v>0</v>
      </c>
      <c r="E1362" s="40"/>
      <c r="F1362" s="41">
        <v>0</v>
      </c>
      <c r="G1362" s="40"/>
      <c r="H1362" s="41">
        <v>50000</v>
      </c>
      <c r="I1362" s="52"/>
      <c r="J1362" s="41">
        <v>50000</v>
      </c>
      <c r="K1362" s="245"/>
      <c r="L1362" s="41">
        <v>26685.97</v>
      </c>
    </row>
    <row r="1363" spans="1:14">
      <c r="A1363" s="821" t="s">
        <v>3204</v>
      </c>
      <c r="B1363" s="821"/>
      <c r="C1363" s="811" t="s">
        <v>36</v>
      </c>
      <c r="D1363" s="776">
        <f>D1362+D1341+D1340+D1339+D1338+D1337+D1336+D1335+D1334+D1333</f>
        <v>97439.56</v>
      </c>
      <c r="E1363" s="810" t="s">
        <v>36</v>
      </c>
      <c r="F1363" s="776">
        <f>F1362+F1341+F1340+F1339+F1338+F1337+F1336+F1335+F1334+F1333</f>
        <v>26724</v>
      </c>
      <c r="G1363" s="810" t="s">
        <v>36</v>
      </c>
      <c r="H1363" s="776">
        <f>H1362+H1341+H1340+H1339+H1338+H1337+H1336+H1335+H1334+H1333</f>
        <v>156776</v>
      </c>
      <c r="I1363" s="811" t="s">
        <v>36</v>
      </c>
      <c r="J1363" s="776">
        <f>J1362+J1341+J1340+J1339+J1338+J1337+J1336+J1335+J1334+J1333+J1332</f>
        <v>183500</v>
      </c>
      <c r="K1363" s="837" t="s">
        <v>36</v>
      </c>
      <c r="L1363" s="776">
        <f>L1362+L1341+L1340+L1339+L1338+L1337+L1336+L1335+L1334+L1333+L1332</f>
        <v>139685.97</v>
      </c>
      <c r="N1363" s="46"/>
    </row>
    <row r="1364" spans="1:14">
      <c r="A1364" s="771" t="s">
        <v>3205</v>
      </c>
      <c r="B1364" s="790"/>
      <c r="C1364" s="809" t="s">
        <v>36</v>
      </c>
      <c r="D1364" s="765">
        <f>D1363+D1330</f>
        <v>1266367.3900000001</v>
      </c>
      <c r="E1364" s="808" t="s">
        <v>36</v>
      </c>
      <c r="F1364" s="765">
        <f>F1330+F1363</f>
        <v>593679.43999999994</v>
      </c>
      <c r="G1364" s="808" t="s">
        <v>36</v>
      </c>
      <c r="H1364" s="765">
        <f>H1330+H1363</f>
        <v>1146931.76</v>
      </c>
      <c r="I1364" s="809" t="s">
        <v>36</v>
      </c>
      <c r="J1364" s="765">
        <f>J1363+J1330</f>
        <v>1740611.2</v>
      </c>
      <c r="K1364" s="830" t="s">
        <v>36</v>
      </c>
      <c r="L1364" s="765">
        <f>L1330+L1363</f>
        <v>1890604.53</v>
      </c>
    </row>
    <row r="1365" spans="1:14">
      <c r="A1365" s="124"/>
      <c r="B1365" s="124"/>
      <c r="D1365" s="162"/>
      <c r="E1365" s="160"/>
      <c r="F1365" s="125"/>
      <c r="G1365" s="6"/>
      <c r="H1365" s="162"/>
      <c r="I1365" s="6"/>
      <c r="J1365" s="125"/>
      <c r="K1365" s="160"/>
      <c r="L1365" s="125"/>
    </row>
    <row r="1366" spans="1:14">
      <c r="A1366" s="556" t="s">
        <v>3170</v>
      </c>
      <c r="B1366" s="703"/>
      <c r="C1366" s="63"/>
      <c r="D1366" s="41"/>
      <c r="E1366" s="40"/>
      <c r="F1366" s="41"/>
      <c r="G1366" s="52"/>
      <c r="H1366" s="41"/>
      <c r="I1366" s="52"/>
      <c r="J1366" s="41"/>
      <c r="K1366" s="40"/>
      <c r="L1366" s="41"/>
    </row>
    <row r="1367" spans="1:14">
      <c r="A1367" s="556" t="s">
        <v>3342</v>
      </c>
      <c r="B1367" s="703" t="s">
        <v>227</v>
      </c>
      <c r="C1367" s="63" t="s">
        <v>36</v>
      </c>
      <c r="D1367" s="41">
        <v>0</v>
      </c>
      <c r="E1367" s="40" t="s">
        <v>36</v>
      </c>
      <c r="F1367" s="41">
        <v>15000</v>
      </c>
      <c r="G1367" s="874" t="s">
        <v>36</v>
      </c>
      <c r="H1367" s="41">
        <v>5000</v>
      </c>
      <c r="I1367" s="52" t="s">
        <v>36</v>
      </c>
      <c r="J1367" s="41">
        <v>20000</v>
      </c>
      <c r="K1367" s="40" t="s">
        <v>36</v>
      </c>
      <c r="L1367" s="41">
        <v>0</v>
      </c>
    </row>
    <row r="1368" spans="1:14">
      <c r="A1368" s="556" t="s">
        <v>3178</v>
      </c>
      <c r="B1368" s="703" t="s">
        <v>233</v>
      </c>
      <c r="C1368" s="63"/>
      <c r="D1368" s="41">
        <v>0</v>
      </c>
      <c r="E1368" s="40"/>
      <c r="F1368" s="41">
        <v>0</v>
      </c>
      <c r="G1368" s="52"/>
      <c r="H1368" s="41">
        <v>30000</v>
      </c>
      <c r="I1368" s="52"/>
      <c r="J1368" s="41">
        <v>30000</v>
      </c>
      <c r="K1368" s="40"/>
      <c r="L1368" s="41">
        <v>0</v>
      </c>
    </row>
    <row r="1369" spans="1:14">
      <c r="A1369" s="771" t="s">
        <v>3179</v>
      </c>
      <c r="B1369" s="790"/>
      <c r="C1369" s="808" t="s">
        <v>36</v>
      </c>
      <c r="D1369" s="765">
        <v>0</v>
      </c>
      <c r="E1369" s="808" t="s">
        <v>36</v>
      </c>
      <c r="F1369" s="765">
        <f>SUM(F1366:F1368)</f>
        <v>15000</v>
      </c>
      <c r="G1369" s="809" t="s">
        <v>36</v>
      </c>
      <c r="H1369" s="765">
        <f>SUM(H1366:H1368)</f>
        <v>35000</v>
      </c>
      <c r="I1369" s="809" t="s">
        <v>36</v>
      </c>
      <c r="J1369" s="765">
        <f>SUM(J1365:J1368)</f>
        <v>50000</v>
      </c>
      <c r="K1369" s="808" t="s">
        <v>36</v>
      </c>
      <c r="L1369" s="765">
        <f>SUM(L1366:L1368)</f>
        <v>0</v>
      </c>
      <c r="N1369" s="45"/>
    </row>
    <row r="1370" spans="1:14" ht="15.75" thickBot="1">
      <c r="A1370" s="793" t="s">
        <v>3269</v>
      </c>
      <c r="B1370" s="794"/>
      <c r="C1370" s="815" t="s">
        <v>36</v>
      </c>
      <c r="D1370" s="796">
        <f>D1369+D1363+D1330</f>
        <v>1266367.3900000001</v>
      </c>
      <c r="E1370" s="815" t="s">
        <v>36</v>
      </c>
      <c r="F1370" s="796">
        <f>F1369+F1363+F1330</f>
        <v>608679.43999999994</v>
      </c>
      <c r="G1370" s="816" t="s">
        <v>36</v>
      </c>
      <c r="H1370" s="796">
        <f>H1369+H1363+H1330</f>
        <v>1181931.76</v>
      </c>
      <c r="I1370" s="816" t="s">
        <v>36</v>
      </c>
      <c r="J1370" s="796">
        <f>J1330+J1363+J1369</f>
        <v>1790611.2</v>
      </c>
      <c r="K1370" s="815" t="s">
        <v>36</v>
      </c>
      <c r="L1370" s="796">
        <f>L1369+L1363+L1330</f>
        <v>1890604.53</v>
      </c>
      <c r="N1370" s="45"/>
    </row>
    <row r="1371" spans="1:14" ht="15.75" thickTop="1">
      <c r="A1371" s="39"/>
      <c r="B1371" s="38"/>
      <c r="C1371" s="63"/>
      <c r="D1371" s="41"/>
      <c r="E1371" s="40"/>
      <c r="F1371" s="41"/>
      <c r="G1371" s="52"/>
      <c r="H1371" s="41"/>
      <c r="I1371" s="52"/>
      <c r="J1371" s="41"/>
      <c r="K1371" s="40"/>
      <c r="L1371" s="41"/>
      <c r="N1371" s="45"/>
    </row>
    <row r="1372" spans="1:14">
      <c r="A1372" s="39"/>
      <c r="B1372" s="38"/>
      <c r="C1372" s="63"/>
      <c r="D1372" s="41"/>
      <c r="E1372" s="40"/>
      <c r="F1372" s="41"/>
      <c r="G1372" s="52"/>
      <c r="H1372" s="41"/>
      <c r="I1372" s="52"/>
      <c r="J1372" s="41"/>
      <c r="K1372" s="40"/>
      <c r="L1372" s="41"/>
      <c r="N1372" s="45"/>
    </row>
    <row r="1373" spans="1:14">
      <c r="A1373" s="39"/>
      <c r="B1373" s="38"/>
      <c r="C1373" s="63"/>
      <c r="D1373" s="41"/>
      <c r="E1373" s="40"/>
      <c r="F1373" s="41"/>
      <c r="G1373" s="52"/>
      <c r="H1373" s="41"/>
      <c r="I1373" s="52"/>
      <c r="J1373" s="41"/>
      <c r="K1373" s="40"/>
      <c r="L1373" s="41"/>
      <c r="N1373" s="45"/>
    </row>
    <row r="1374" spans="1:14">
      <c r="A1374" s="39"/>
      <c r="B1374" s="38"/>
      <c r="C1374" s="63"/>
      <c r="D1374" s="41"/>
      <c r="E1374" s="40"/>
      <c r="F1374" s="41"/>
      <c r="G1374" s="52"/>
      <c r="H1374" s="41"/>
      <c r="I1374" s="52"/>
      <c r="J1374" s="41"/>
      <c r="K1374" s="40"/>
      <c r="L1374" s="41"/>
      <c r="N1374" s="45"/>
    </row>
    <row r="1375" spans="1:14">
      <c r="A1375" s="39"/>
      <c r="B1375" s="38"/>
      <c r="C1375" s="63"/>
      <c r="D1375" s="41"/>
      <c r="E1375" s="40"/>
      <c r="F1375" s="41"/>
      <c r="G1375" s="52"/>
      <c r="H1375" s="41"/>
      <c r="I1375" s="52"/>
      <c r="J1375" s="41"/>
      <c r="K1375" s="40"/>
      <c r="L1375" s="41"/>
      <c r="N1375" s="45"/>
    </row>
    <row r="1376" spans="1:14">
      <c r="A1376" s="39"/>
      <c r="B1376" s="38"/>
      <c r="C1376" s="63"/>
      <c r="D1376" s="41"/>
      <c r="E1376" s="40"/>
      <c r="F1376" s="41"/>
      <c r="G1376" s="52"/>
      <c r="H1376" s="41"/>
      <c r="I1376" s="52"/>
      <c r="J1376" s="41"/>
      <c r="K1376" s="40"/>
      <c r="L1376" s="41"/>
      <c r="N1376" s="45"/>
    </row>
    <row r="1377" spans="1:15">
      <c r="A1377" s="39"/>
      <c r="B1377" s="38"/>
      <c r="C1377" s="63"/>
      <c r="D1377" s="41"/>
      <c r="E1377" s="40"/>
      <c r="F1377" s="41"/>
      <c r="G1377" s="52"/>
      <c r="H1377" s="41"/>
      <c r="I1377" s="52"/>
      <c r="J1377" s="41"/>
      <c r="K1377" s="40"/>
      <c r="L1377" s="41"/>
    </row>
    <row r="1378" spans="1:15">
      <c r="A1378" s="124"/>
      <c r="B1378" s="39"/>
      <c r="C1378" s="63"/>
      <c r="D1378" s="41"/>
      <c r="E1378" s="40"/>
      <c r="F1378" s="41"/>
      <c r="G1378" s="52"/>
      <c r="H1378" s="41"/>
      <c r="I1378" s="52"/>
      <c r="J1378" s="78"/>
      <c r="K1378" s="40"/>
      <c r="L1378" s="41"/>
    </row>
    <row r="1379" spans="1:15">
      <c r="A1379" s="127"/>
      <c r="B1379" s="47"/>
      <c r="C1379" s="81"/>
      <c r="D1379" s="50"/>
      <c r="E1379" s="80"/>
      <c r="F1379" s="50"/>
      <c r="G1379" s="81"/>
      <c r="H1379" s="50"/>
      <c r="I1379" s="81"/>
      <c r="J1379" s="248"/>
      <c r="K1379" s="80"/>
      <c r="L1379" s="248"/>
      <c r="M1379" s="6"/>
      <c r="N1379" s="6"/>
    </row>
    <row r="1380" spans="1:15">
      <c r="A1380" s="201" t="s">
        <v>653</v>
      </c>
      <c r="B1380" s="201"/>
      <c r="C1380" s="201" t="s">
        <v>337</v>
      </c>
      <c r="D1380" s="201"/>
      <c r="E1380" s="201"/>
      <c r="F1380" s="201"/>
      <c r="G1380" s="201"/>
      <c r="H1380" s="201" t="s">
        <v>3245</v>
      </c>
      <c r="I1380" s="201"/>
      <c r="J1380" s="201"/>
      <c r="K1380" s="201"/>
      <c r="L1380" s="201"/>
      <c r="M1380" s="6"/>
      <c r="N1380" s="6"/>
      <c r="O1380" s="6"/>
    </row>
    <row r="1381" spans="1:15" ht="16.5">
      <c r="A1381" s="741"/>
      <c r="B1381" s="741"/>
      <c r="C1381" s="741"/>
      <c r="D1381" s="741"/>
      <c r="E1381" s="741"/>
      <c r="F1381" s="741"/>
      <c r="G1381" s="741"/>
      <c r="H1381" s="741"/>
      <c r="I1381" s="741"/>
      <c r="J1381" s="741"/>
      <c r="K1381" s="741"/>
      <c r="L1381" s="741"/>
    </row>
    <row r="1382" spans="1:15" ht="16.5">
      <c r="A1382" s="741"/>
      <c r="B1382" s="741"/>
      <c r="C1382" s="741"/>
      <c r="D1382" s="741"/>
      <c r="E1382" s="741"/>
      <c r="F1382" s="741"/>
      <c r="G1382" s="741"/>
      <c r="H1382" s="741" t="s">
        <v>3219</v>
      </c>
      <c r="I1382" s="741"/>
      <c r="J1382" s="741"/>
      <c r="K1382" s="741"/>
      <c r="L1382" s="741"/>
    </row>
    <row r="1383" spans="1:15">
      <c r="A1383" s="201" t="s">
        <v>3378</v>
      </c>
      <c r="B1383" s="201"/>
      <c r="C1383" s="201"/>
      <c r="D1383" s="201" t="s">
        <v>54</v>
      </c>
      <c r="E1383" s="201"/>
      <c r="F1383" s="201"/>
      <c r="G1383" s="201"/>
      <c r="H1383" s="201" t="s">
        <v>3232</v>
      </c>
      <c r="I1383" s="201"/>
      <c r="J1383" s="201"/>
      <c r="K1383" s="201"/>
      <c r="L1383" s="201"/>
    </row>
    <row r="1384" spans="1:15">
      <c r="A1384" s="334" t="s">
        <v>3294</v>
      </c>
      <c r="B1384" s="334"/>
      <c r="C1384" s="334"/>
      <c r="D1384" s="334" t="s">
        <v>343</v>
      </c>
      <c r="E1384" s="334"/>
      <c r="F1384" s="334"/>
      <c r="G1384" s="334"/>
      <c r="H1384" s="334" t="s">
        <v>3221</v>
      </c>
      <c r="I1384" s="334"/>
      <c r="J1384" s="334"/>
      <c r="K1384" s="334"/>
      <c r="L1384" s="334"/>
    </row>
    <row r="1385" spans="1:15">
      <c r="A1385" s="334"/>
      <c r="B1385" s="334"/>
      <c r="C1385" s="334"/>
      <c r="D1385" s="334"/>
      <c r="E1385" s="334"/>
      <c r="F1385" s="334"/>
      <c r="G1385" s="334"/>
      <c r="H1385" s="334"/>
      <c r="I1385" s="334"/>
      <c r="J1385" s="334"/>
      <c r="K1385" s="334"/>
      <c r="L1385" s="334"/>
    </row>
    <row r="1386" spans="1:15">
      <c r="A1386" s="334"/>
      <c r="B1386" s="334"/>
      <c r="C1386" s="334"/>
      <c r="D1386" s="334"/>
      <c r="E1386" s="334"/>
      <c r="F1386" s="334"/>
      <c r="G1386" s="334"/>
      <c r="H1386" s="334"/>
      <c r="I1386" s="334"/>
      <c r="J1386" s="334"/>
      <c r="K1386" s="334"/>
      <c r="L1386" s="334"/>
    </row>
    <row r="1387" spans="1:15" ht="16.5">
      <c r="A1387" s="1" t="s">
        <v>3207</v>
      </c>
      <c r="B1387" s="741"/>
      <c r="C1387" s="741"/>
      <c r="D1387" s="741"/>
      <c r="E1387" s="741"/>
      <c r="F1387" s="741"/>
      <c r="G1387" s="741"/>
      <c r="H1387" s="741"/>
      <c r="I1387" s="741"/>
      <c r="J1387" s="741"/>
      <c r="K1387" s="741"/>
      <c r="L1387" s="742" t="s">
        <v>3208</v>
      </c>
    </row>
    <row r="1388" spans="1:15" ht="16.5">
      <c r="A1388" s="1" t="s">
        <v>3283</v>
      </c>
      <c r="B1388" s="741"/>
      <c r="C1388" s="741"/>
      <c r="D1388" s="741"/>
      <c r="E1388" s="741"/>
      <c r="F1388" s="741"/>
      <c r="G1388" s="741"/>
      <c r="H1388" s="741"/>
      <c r="I1388" s="741"/>
      <c r="J1388" s="741"/>
      <c r="K1388" s="741"/>
      <c r="L1388" s="741"/>
    </row>
    <row r="1389" spans="1:15" ht="16.5">
      <c r="A1389" s="741"/>
      <c r="B1389" s="741"/>
      <c r="C1389" s="741"/>
      <c r="D1389" s="741"/>
      <c r="E1389" s="741"/>
      <c r="F1389" s="741"/>
      <c r="G1389" s="741"/>
      <c r="H1389" s="741"/>
      <c r="I1389" s="741"/>
      <c r="J1389" s="741"/>
      <c r="K1389" s="741"/>
      <c r="L1389" s="741"/>
    </row>
    <row r="1390" spans="1:15" ht="15.75">
      <c r="A1390" s="743" t="s">
        <v>3210</v>
      </c>
      <c r="B1390" s="744"/>
      <c r="C1390" s="744"/>
      <c r="D1390" s="744"/>
      <c r="E1390" s="744"/>
      <c r="F1390" s="744"/>
      <c r="G1390" s="744"/>
      <c r="H1390" s="744"/>
      <c r="I1390" s="744"/>
      <c r="J1390" s="744"/>
      <c r="K1390" s="744"/>
      <c r="L1390" s="745"/>
    </row>
    <row r="1391" spans="1:15" ht="15.75">
      <c r="A1391" s="746" t="s">
        <v>3211</v>
      </c>
      <c r="B1391" s="747"/>
      <c r="C1391" s="747"/>
      <c r="D1391" s="747"/>
      <c r="E1391" s="747"/>
      <c r="F1391" s="747"/>
      <c r="G1391" s="747"/>
      <c r="H1391" s="747"/>
      <c r="I1391" s="747"/>
      <c r="J1391" s="747"/>
      <c r="K1391" s="747"/>
      <c r="L1391" s="748"/>
    </row>
    <row r="1392" spans="1:15" ht="15" customHeight="1">
      <c r="A1392" s="303"/>
      <c r="B1392" s="301"/>
      <c r="C1392" s="301"/>
      <c r="D1392" s="301"/>
      <c r="E1392" s="301"/>
      <c r="F1392" s="301"/>
      <c r="G1392" s="301"/>
      <c r="H1392" s="301"/>
      <c r="I1392" s="301"/>
      <c r="J1392" s="301"/>
      <c r="K1392" s="301"/>
      <c r="L1392" s="302"/>
    </row>
    <row r="1393" spans="1:15" ht="16.5">
      <c r="A1393" s="767" t="s">
        <v>3382</v>
      </c>
      <c r="B1393" s="301"/>
      <c r="C1393" s="301"/>
      <c r="D1393" s="301"/>
      <c r="E1393" s="301"/>
      <c r="F1393" s="301"/>
      <c r="G1393" s="301"/>
      <c r="H1393" s="301"/>
      <c r="I1393" s="301"/>
      <c r="J1393" s="301"/>
      <c r="K1393" s="301"/>
      <c r="L1393" s="302"/>
    </row>
    <row r="1394" spans="1:15" ht="13.5" customHeight="1">
      <c r="A1394" s="751"/>
      <c r="B1394" s="752"/>
      <c r="C1394" s="752"/>
      <c r="D1394" s="752"/>
      <c r="E1394" s="752"/>
      <c r="F1394" s="752"/>
      <c r="G1394" s="752"/>
      <c r="H1394" s="752"/>
      <c r="I1394" s="752"/>
      <c r="J1394" s="752"/>
      <c r="K1394" s="752"/>
      <c r="L1394" s="753"/>
    </row>
    <row r="1395" spans="1:15" ht="15.75">
      <c r="A1395" s="270"/>
      <c r="B1395" s="284" t="s">
        <v>3213</v>
      </c>
      <c r="C1395" s="267" t="s">
        <v>8</v>
      </c>
      <c r="D1395" s="268"/>
      <c r="E1395" s="271" t="s">
        <v>3214</v>
      </c>
      <c r="F1395" s="271"/>
      <c r="G1395" s="271"/>
      <c r="H1395" s="271"/>
      <c r="I1395" s="271"/>
      <c r="J1395" s="272"/>
      <c r="K1395" s="267" t="s">
        <v>16</v>
      </c>
      <c r="L1395" s="268"/>
    </row>
    <row r="1396" spans="1:15" ht="15.75">
      <c r="A1396" s="277" t="s">
        <v>3215</v>
      </c>
      <c r="B1396" s="277" t="s">
        <v>11</v>
      </c>
      <c r="C1396" s="278" t="s">
        <v>312</v>
      </c>
      <c r="D1396" s="279"/>
      <c r="E1396" s="754" t="s">
        <v>14</v>
      </c>
      <c r="F1396" s="755"/>
      <c r="G1396" s="768" t="s">
        <v>15</v>
      </c>
      <c r="H1396" s="755"/>
      <c r="I1396" s="267" t="s">
        <v>19</v>
      </c>
      <c r="J1396" s="268"/>
      <c r="K1396" s="278" t="s">
        <v>20</v>
      </c>
      <c r="L1396" s="279"/>
    </row>
    <row r="1397" spans="1:15" ht="15.75">
      <c r="A1397" s="393"/>
      <c r="B1397" s="393"/>
      <c r="C1397" s="756"/>
      <c r="D1397" s="757"/>
      <c r="E1397" s="769" t="s">
        <v>13</v>
      </c>
      <c r="F1397" s="759"/>
      <c r="G1397" s="346" t="s">
        <v>3216</v>
      </c>
      <c r="H1397" s="279"/>
      <c r="I1397" s="756"/>
      <c r="J1397" s="757"/>
      <c r="K1397" s="392"/>
      <c r="L1397" s="757"/>
    </row>
    <row r="1398" spans="1:15">
      <c r="A1398" s="760">
        <v>1</v>
      </c>
      <c r="B1398" s="760">
        <v>2</v>
      </c>
      <c r="C1398" s="761">
        <v>3</v>
      </c>
      <c r="D1398" s="762"/>
      <c r="E1398" s="761">
        <v>4</v>
      </c>
      <c r="F1398" s="762"/>
      <c r="G1398" s="761">
        <v>5</v>
      </c>
      <c r="H1398" s="762"/>
      <c r="I1398" s="761">
        <v>6</v>
      </c>
      <c r="J1398" s="762"/>
      <c r="K1398" s="761">
        <v>7</v>
      </c>
      <c r="L1398" s="762"/>
    </row>
    <row r="1399" spans="1:15">
      <c r="A1399" s="77" t="s">
        <v>3083</v>
      </c>
      <c r="B1399" s="38"/>
      <c r="C1399" s="63"/>
      <c r="D1399" s="41"/>
      <c r="E1399" s="52"/>
      <c r="F1399" s="78"/>
      <c r="G1399" s="52"/>
      <c r="H1399" s="78"/>
      <c r="I1399" s="63"/>
      <c r="J1399" s="78"/>
      <c r="K1399" s="40"/>
      <c r="L1399" s="78"/>
    </row>
    <row r="1400" spans="1:15">
      <c r="A1400" s="365" t="s">
        <v>3084</v>
      </c>
      <c r="B1400" s="38"/>
      <c r="C1400" s="63"/>
      <c r="D1400" s="41"/>
      <c r="E1400" s="52"/>
      <c r="F1400" s="41"/>
      <c r="G1400" s="52"/>
      <c r="H1400" s="41"/>
      <c r="I1400" s="63"/>
      <c r="J1400" s="41"/>
      <c r="K1400" s="40"/>
      <c r="L1400" s="41"/>
    </row>
    <row r="1401" spans="1:15">
      <c r="A1401" s="365" t="s">
        <v>3085</v>
      </c>
      <c r="B1401" s="38"/>
      <c r="C1401" s="63"/>
      <c r="D1401" s="41"/>
      <c r="E1401" s="52"/>
      <c r="F1401" s="41"/>
      <c r="G1401" s="52"/>
      <c r="H1401" s="41"/>
      <c r="I1401" s="63"/>
      <c r="J1401" s="41"/>
      <c r="K1401" s="40"/>
      <c r="L1401" s="41"/>
    </row>
    <row r="1402" spans="1:15">
      <c r="A1402" s="39" t="s">
        <v>3086</v>
      </c>
      <c r="B1402" s="38" t="s">
        <v>3087</v>
      </c>
      <c r="C1402" s="63" t="s">
        <v>36</v>
      </c>
      <c r="D1402" s="41">
        <v>1123474</v>
      </c>
      <c r="E1402" s="52" t="s">
        <v>36</v>
      </c>
      <c r="F1402" s="41">
        <v>606372</v>
      </c>
      <c r="G1402" s="874" t="s">
        <v>36</v>
      </c>
      <c r="H1402" s="41">
        <v>606372</v>
      </c>
      <c r="I1402" s="63" t="s">
        <v>36</v>
      </c>
      <c r="J1402" s="41">
        <v>1212744</v>
      </c>
      <c r="K1402" s="40" t="s">
        <v>36</v>
      </c>
      <c r="L1402" s="41">
        <v>1710792</v>
      </c>
      <c r="N1402" s="41"/>
    </row>
    <row r="1403" spans="1:15">
      <c r="A1403" s="39" t="s">
        <v>3088</v>
      </c>
      <c r="B1403" s="38" t="s">
        <v>100</v>
      </c>
      <c r="C1403" s="63"/>
      <c r="D1403" s="41">
        <v>288565</v>
      </c>
      <c r="E1403" s="52"/>
      <c r="F1403" s="41">
        <v>115565</v>
      </c>
      <c r="G1403" s="874"/>
      <c r="H1403" s="41">
        <v>154435</v>
      </c>
      <c r="I1403" s="63"/>
      <c r="J1403" s="41">
        <v>270000</v>
      </c>
      <c r="K1403" s="40"/>
      <c r="L1403" s="41">
        <v>270000</v>
      </c>
      <c r="N1403" s="46"/>
      <c r="O1403" s="45"/>
    </row>
    <row r="1404" spans="1:15">
      <c r="A1404" s="407" t="s">
        <v>3089</v>
      </c>
      <c r="B1404" s="790"/>
      <c r="C1404" s="808" t="s">
        <v>36</v>
      </c>
      <c r="D1404" s="765">
        <f>SUM(D1401:D1403)</f>
        <v>1412039</v>
      </c>
      <c r="E1404" s="809" t="s">
        <v>36</v>
      </c>
      <c r="F1404" s="765">
        <f>SUM(F1400:F1403)</f>
        <v>721937</v>
      </c>
      <c r="G1404" s="809" t="s">
        <v>36</v>
      </c>
      <c r="H1404" s="765">
        <f>SUM(H1400:H1403)</f>
        <v>760807</v>
      </c>
      <c r="I1404" s="809" t="s">
        <v>36</v>
      </c>
      <c r="J1404" s="765">
        <f>SUM(J1400:J1403)</f>
        <v>1482744</v>
      </c>
      <c r="K1404" s="808" t="s">
        <v>36</v>
      </c>
      <c r="L1404" s="765">
        <f>SUM(L1401:L1403)</f>
        <v>1980792</v>
      </c>
      <c r="N1404" s="46"/>
    </row>
    <row r="1405" spans="1:15">
      <c r="A1405" s="90" t="s">
        <v>3090</v>
      </c>
      <c r="B1405" s="38"/>
      <c r="C1405" s="63"/>
      <c r="D1405" s="41"/>
      <c r="E1405" s="52"/>
      <c r="F1405" s="41"/>
      <c r="G1405" s="52"/>
      <c r="H1405" s="41"/>
      <c r="I1405" s="63"/>
      <c r="J1405" s="41"/>
      <c r="K1405" s="40"/>
      <c r="L1405" s="41"/>
      <c r="N1405" s="46"/>
    </row>
    <row r="1406" spans="1:15">
      <c r="A1406" s="39" t="s">
        <v>3091</v>
      </c>
      <c r="B1406" s="38" t="s">
        <v>103</v>
      </c>
      <c r="C1406" s="63" t="s">
        <v>36</v>
      </c>
      <c r="D1406" s="41">
        <v>85000</v>
      </c>
      <c r="E1406" s="52" t="s">
        <v>36</v>
      </c>
      <c r="F1406" s="41">
        <v>48000</v>
      </c>
      <c r="G1406" s="52" t="s">
        <v>36</v>
      </c>
      <c r="H1406" s="41">
        <v>48000</v>
      </c>
      <c r="I1406" s="63" t="s">
        <v>36</v>
      </c>
      <c r="J1406" s="41">
        <v>96000</v>
      </c>
      <c r="K1406" s="52" t="s">
        <v>36</v>
      </c>
      <c r="L1406" s="41">
        <v>120000</v>
      </c>
      <c r="N1406" s="46"/>
    </row>
    <row r="1407" spans="1:15">
      <c r="A1407" s="39" t="s">
        <v>104</v>
      </c>
      <c r="B1407" s="38" t="s">
        <v>105</v>
      </c>
      <c r="C1407" s="63"/>
      <c r="D1407" s="41">
        <v>67500</v>
      </c>
      <c r="E1407" s="52"/>
      <c r="F1407" s="41">
        <v>28125</v>
      </c>
      <c r="G1407" s="52"/>
      <c r="H1407" s="41">
        <v>39375</v>
      </c>
      <c r="I1407" s="63"/>
      <c r="J1407" s="41">
        <v>67500</v>
      </c>
      <c r="K1407" s="52"/>
      <c r="L1407" s="41">
        <v>67500</v>
      </c>
      <c r="N1407" s="46"/>
    </row>
    <row r="1408" spans="1:15">
      <c r="A1408" s="39" t="s">
        <v>3092</v>
      </c>
      <c r="B1408" s="61" t="s">
        <v>107</v>
      </c>
      <c r="C1408" s="63"/>
      <c r="D1408" s="41">
        <v>67500</v>
      </c>
      <c r="E1408" s="52"/>
      <c r="F1408" s="41">
        <v>28125</v>
      </c>
      <c r="G1408" s="52"/>
      <c r="H1408" s="41">
        <v>39375</v>
      </c>
      <c r="I1408" s="63"/>
      <c r="J1408" s="41">
        <v>67500</v>
      </c>
      <c r="K1408" s="52"/>
      <c r="L1408" s="41">
        <v>67500</v>
      </c>
      <c r="N1408" s="46"/>
    </row>
    <row r="1409" spans="1:14">
      <c r="A1409" s="39" t="s">
        <v>3093</v>
      </c>
      <c r="B1409" s="61" t="s">
        <v>109</v>
      </c>
      <c r="C1409" s="63"/>
      <c r="D1409" s="41">
        <v>20000</v>
      </c>
      <c r="E1409" s="52"/>
      <c r="F1409" s="41">
        <v>20000</v>
      </c>
      <c r="G1409" s="52"/>
      <c r="H1409" s="41">
        <v>0</v>
      </c>
      <c r="I1409" s="63"/>
      <c r="J1409" s="41">
        <v>20000</v>
      </c>
      <c r="K1409" s="52"/>
      <c r="L1409" s="41">
        <v>30000</v>
      </c>
      <c r="N1409" s="46"/>
    </row>
    <row r="1410" spans="1:14">
      <c r="A1410" s="39" t="s">
        <v>3094</v>
      </c>
      <c r="B1410" s="61" t="s">
        <v>111</v>
      </c>
      <c r="C1410" s="63"/>
      <c r="D1410" s="41">
        <v>0</v>
      </c>
      <c r="E1410" s="52"/>
      <c r="F1410" s="41">
        <v>0</v>
      </c>
      <c r="G1410" s="52"/>
      <c r="H1410" s="41">
        <v>8000</v>
      </c>
      <c r="I1410" s="63"/>
      <c r="J1410" s="41">
        <v>8000</v>
      </c>
      <c r="K1410" s="52"/>
      <c r="L1410" s="41">
        <v>10000</v>
      </c>
    </row>
    <row r="1411" spans="1:14">
      <c r="A1411" s="39" t="s">
        <v>3095</v>
      </c>
      <c r="B1411" s="38" t="s">
        <v>635</v>
      </c>
      <c r="C1411" s="63"/>
      <c r="D1411" s="41">
        <v>20000</v>
      </c>
      <c r="E1411" s="52"/>
      <c r="F1411" s="41">
        <v>0</v>
      </c>
      <c r="G1411" s="52"/>
      <c r="H1411" s="41">
        <v>20000</v>
      </c>
      <c r="I1411" s="63"/>
      <c r="J1411" s="41">
        <v>20000</v>
      </c>
      <c r="K1411" s="52"/>
      <c r="L1411" s="41">
        <v>25000</v>
      </c>
      <c r="N1411" s="46"/>
    </row>
    <row r="1412" spans="1:14">
      <c r="A1412" s="39" t="s">
        <v>3099</v>
      </c>
      <c r="B1412" s="38" t="s">
        <v>3100</v>
      </c>
      <c r="C1412" s="63"/>
      <c r="D1412" s="41">
        <v>100732</v>
      </c>
      <c r="E1412" s="52"/>
      <c r="F1412" s="41">
        <v>85022</v>
      </c>
      <c r="G1412" s="52"/>
      <c r="H1412" s="41">
        <v>16040</v>
      </c>
      <c r="I1412" s="63"/>
      <c r="J1412" s="41">
        <v>101062</v>
      </c>
      <c r="K1412" s="52"/>
      <c r="L1412" s="41">
        <v>142566</v>
      </c>
      <c r="N1412" s="41"/>
    </row>
    <row r="1413" spans="1:14">
      <c r="A1413" s="39" t="s">
        <v>125</v>
      </c>
      <c r="B1413" s="38" t="s">
        <v>124</v>
      </c>
      <c r="C1413" s="63"/>
      <c r="D1413" s="41">
        <v>100732</v>
      </c>
      <c r="E1413" s="63"/>
      <c r="F1413" s="41">
        <v>0</v>
      </c>
      <c r="G1413" s="63"/>
      <c r="H1413" s="41">
        <v>101062</v>
      </c>
      <c r="I1413" s="63"/>
      <c r="J1413" s="41">
        <v>101062</v>
      </c>
      <c r="K1413" s="52"/>
      <c r="L1413" s="41">
        <v>142566</v>
      </c>
      <c r="N1413" s="46"/>
    </row>
    <row r="1414" spans="1:14">
      <c r="A1414" s="39" t="s">
        <v>3101</v>
      </c>
      <c r="B1414" s="38" t="s">
        <v>127</v>
      </c>
      <c r="C1414" s="63"/>
      <c r="D1414" s="41">
        <v>133756.20000000001</v>
      </c>
      <c r="E1414" s="63"/>
      <c r="F1414" s="41">
        <v>72764.639999999999</v>
      </c>
      <c r="G1414" s="63"/>
      <c r="H1414" s="41">
        <v>72764.639999999999</v>
      </c>
      <c r="I1414" s="63"/>
      <c r="J1414" s="41">
        <v>145529.28</v>
      </c>
      <c r="K1414" s="63"/>
      <c r="L1414" s="41">
        <v>205295.04</v>
      </c>
      <c r="N1414" s="41"/>
    </row>
    <row r="1415" spans="1:14">
      <c r="A1415" s="39" t="s">
        <v>128</v>
      </c>
      <c r="B1415" s="38" t="s">
        <v>129</v>
      </c>
      <c r="C1415" s="63"/>
      <c r="D1415" s="41">
        <v>17330.16</v>
      </c>
      <c r="E1415" s="63"/>
      <c r="F1415" s="41">
        <v>8884.9599999999991</v>
      </c>
      <c r="G1415" s="63"/>
      <c r="H1415" s="41">
        <v>15369.92</v>
      </c>
      <c r="I1415" s="63"/>
      <c r="J1415" s="41">
        <v>24254.880000000001</v>
      </c>
      <c r="K1415" s="63"/>
      <c r="L1415" s="41">
        <v>34215.839999999997</v>
      </c>
      <c r="N1415" s="46"/>
    </row>
    <row r="1416" spans="1:14">
      <c r="A1416" s="39" t="s">
        <v>3106</v>
      </c>
      <c r="B1416" s="38" t="s">
        <v>131</v>
      </c>
      <c r="C1416" s="63"/>
      <c r="D1416" s="41">
        <v>10806</v>
      </c>
      <c r="E1416" s="63"/>
      <c r="F1416" s="41">
        <v>7311.68</v>
      </c>
      <c r="G1416" s="63"/>
      <c r="H1416" s="41">
        <v>4988.32</v>
      </c>
      <c r="I1416" s="63"/>
      <c r="J1416" s="41">
        <v>12300</v>
      </c>
      <c r="K1416" s="63"/>
      <c r="L1416" s="41">
        <v>20205.740000000002</v>
      </c>
      <c r="N1416" s="46"/>
    </row>
    <row r="1417" spans="1:14" ht="11.25" customHeight="1">
      <c r="A1417" s="127"/>
      <c r="B1417" s="127"/>
      <c r="C1417" s="81"/>
      <c r="D1417" s="50"/>
      <c r="E1417" s="81"/>
      <c r="F1417" s="50"/>
      <c r="G1417" s="81"/>
      <c r="H1417" s="50"/>
      <c r="I1417" s="81"/>
      <c r="J1417" s="50"/>
      <c r="K1417" s="81"/>
      <c r="L1417" s="50"/>
      <c r="N1417" s="46"/>
    </row>
    <row r="1418" spans="1:14" ht="12" customHeight="1">
      <c r="A1418" s="6"/>
      <c r="B1418" s="6"/>
      <c r="C1418" s="52"/>
      <c r="D1418" s="53"/>
      <c r="E1418" s="52"/>
      <c r="F1418" s="53"/>
      <c r="G1418" s="52"/>
      <c r="H1418" s="53"/>
      <c r="I1418" s="52"/>
      <c r="J1418" s="53"/>
      <c r="K1418" s="52"/>
      <c r="L1418" s="53"/>
      <c r="N1418" s="46"/>
    </row>
    <row r="1419" spans="1:14">
      <c r="A1419" s="201" t="s">
        <v>653</v>
      </c>
      <c r="B1419" s="201"/>
      <c r="C1419" s="201" t="s">
        <v>337</v>
      </c>
      <c r="D1419" s="201"/>
      <c r="E1419" s="201"/>
      <c r="F1419" s="201"/>
      <c r="G1419" s="201"/>
      <c r="H1419" s="201" t="s">
        <v>3245</v>
      </c>
      <c r="I1419" s="201"/>
      <c r="J1419" s="201"/>
      <c r="K1419" s="201"/>
      <c r="L1419" s="201"/>
      <c r="N1419" s="45"/>
    </row>
    <row r="1420" spans="1:14" ht="16.5">
      <c r="A1420" s="741"/>
      <c r="B1420" s="741"/>
      <c r="C1420" s="741"/>
      <c r="D1420" s="741"/>
      <c r="E1420" s="741"/>
      <c r="F1420" s="741"/>
      <c r="G1420" s="741"/>
      <c r="H1420" s="741"/>
      <c r="I1420" s="741"/>
      <c r="J1420" s="741"/>
      <c r="K1420" s="741"/>
      <c r="L1420" s="741"/>
      <c r="N1420" s="45"/>
    </row>
    <row r="1421" spans="1:14" ht="16.5">
      <c r="A1421" s="741"/>
      <c r="B1421" s="741"/>
      <c r="C1421" s="741"/>
      <c r="D1421" s="741"/>
      <c r="E1421" s="741"/>
      <c r="F1421" s="741"/>
      <c r="G1421" s="741"/>
      <c r="H1421" s="741" t="s">
        <v>3219</v>
      </c>
      <c r="I1421" s="741"/>
      <c r="J1421" s="741"/>
      <c r="K1421" s="741"/>
      <c r="L1421" s="741"/>
      <c r="N1421" s="45"/>
    </row>
    <row r="1422" spans="1:14">
      <c r="A1422" s="201" t="s">
        <v>3383</v>
      </c>
      <c r="B1422" s="201"/>
      <c r="C1422" s="201"/>
      <c r="D1422" s="201" t="s">
        <v>54</v>
      </c>
      <c r="E1422" s="201"/>
      <c r="F1422" s="201"/>
      <c r="G1422" s="201"/>
      <c r="H1422" s="201" t="s">
        <v>3232</v>
      </c>
      <c r="I1422" s="201"/>
      <c r="J1422" s="201"/>
      <c r="K1422" s="201"/>
      <c r="L1422" s="201"/>
    </row>
    <row r="1423" spans="1:14">
      <c r="A1423" s="334" t="s">
        <v>3294</v>
      </c>
      <c r="B1423" s="334"/>
      <c r="C1423" s="334"/>
      <c r="D1423" s="334" t="s">
        <v>343</v>
      </c>
      <c r="E1423" s="334"/>
      <c r="F1423" s="334"/>
      <c r="G1423" s="334"/>
      <c r="H1423" s="334" t="s">
        <v>3221</v>
      </c>
      <c r="I1423" s="334"/>
      <c r="J1423" s="334"/>
      <c r="K1423" s="334"/>
      <c r="L1423" s="334"/>
    </row>
    <row r="1425" spans="1:14" ht="16.5">
      <c r="A1425" s="1" t="s">
        <v>3207</v>
      </c>
      <c r="B1425" s="741"/>
      <c r="C1425" s="741"/>
      <c r="D1425" s="741"/>
      <c r="E1425" s="741"/>
      <c r="F1425" s="741"/>
      <c r="G1425" s="741"/>
      <c r="H1425" s="741"/>
      <c r="I1425" s="741"/>
      <c r="J1425" s="741"/>
      <c r="K1425" s="741"/>
      <c r="L1425" s="742" t="s">
        <v>3208</v>
      </c>
    </row>
    <row r="1426" spans="1:14" ht="16.5">
      <c r="A1426" s="1" t="s">
        <v>3384</v>
      </c>
      <c r="B1426" s="741"/>
      <c r="C1426" s="741"/>
      <c r="D1426" s="741"/>
      <c r="E1426" s="741"/>
      <c r="F1426" s="741"/>
      <c r="G1426" s="741"/>
      <c r="H1426" s="741"/>
      <c r="I1426" s="741"/>
      <c r="J1426" s="741"/>
      <c r="K1426" s="741"/>
      <c r="L1426" s="741"/>
    </row>
    <row r="1427" spans="1:14" ht="16.5">
      <c r="A1427" s="741"/>
      <c r="B1427" s="741"/>
      <c r="C1427" s="741"/>
      <c r="D1427" s="741"/>
      <c r="E1427" s="741"/>
      <c r="F1427" s="741"/>
      <c r="G1427" s="741"/>
      <c r="H1427" s="741"/>
      <c r="I1427" s="741"/>
      <c r="J1427" s="741"/>
      <c r="K1427" s="741"/>
      <c r="L1427" s="741"/>
    </row>
    <row r="1428" spans="1:14" ht="15.75">
      <c r="A1428" s="743" t="s">
        <v>3210</v>
      </c>
      <c r="B1428" s="744"/>
      <c r="C1428" s="744"/>
      <c r="D1428" s="744"/>
      <c r="E1428" s="744"/>
      <c r="F1428" s="744"/>
      <c r="G1428" s="744"/>
      <c r="H1428" s="744"/>
      <c r="I1428" s="744"/>
      <c r="J1428" s="744"/>
      <c r="K1428" s="744"/>
      <c r="L1428" s="745"/>
    </row>
    <row r="1429" spans="1:14" ht="15.75">
      <c r="A1429" s="746" t="s">
        <v>3211</v>
      </c>
      <c r="B1429" s="747"/>
      <c r="C1429" s="747"/>
      <c r="D1429" s="747"/>
      <c r="E1429" s="747"/>
      <c r="F1429" s="747"/>
      <c r="G1429" s="747"/>
      <c r="H1429" s="747"/>
      <c r="I1429" s="747"/>
      <c r="J1429" s="747"/>
      <c r="K1429" s="747"/>
      <c r="L1429" s="748"/>
    </row>
    <row r="1430" spans="1:14" ht="16.5">
      <c r="A1430" s="303"/>
      <c r="B1430" s="301"/>
      <c r="C1430" s="301"/>
      <c r="D1430" s="301"/>
      <c r="E1430" s="301"/>
      <c r="F1430" s="301"/>
      <c r="G1430" s="301"/>
      <c r="H1430" s="301"/>
      <c r="I1430" s="301"/>
      <c r="J1430" s="301"/>
      <c r="K1430" s="301"/>
      <c r="L1430" s="302"/>
    </row>
    <row r="1431" spans="1:14" ht="16.5">
      <c r="A1431" s="767" t="s">
        <v>3385</v>
      </c>
      <c r="B1431" s="301"/>
      <c r="C1431" s="301"/>
      <c r="D1431" s="301"/>
      <c r="E1431" s="301"/>
      <c r="F1431" s="301"/>
      <c r="G1431" s="301"/>
      <c r="H1431" s="301"/>
      <c r="I1431" s="301"/>
      <c r="J1431" s="301"/>
      <c r="K1431" s="301"/>
      <c r="L1431" s="302"/>
    </row>
    <row r="1432" spans="1:14" ht="16.5">
      <c r="A1432" s="751"/>
      <c r="B1432" s="752"/>
      <c r="C1432" s="752"/>
      <c r="D1432" s="752"/>
      <c r="E1432" s="752"/>
      <c r="F1432" s="752"/>
      <c r="G1432" s="752"/>
      <c r="H1432" s="752"/>
      <c r="I1432" s="752"/>
      <c r="J1432" s="752"/>
      <c r="K1432" s="752"/>
      <c r="L1432" s="753"/>
    </row>
    <row r="1433" spans="1:14" ht="15.75">
      <c r="A1433" s="270"/>
      <c r="B1433" s="284" t="s">
        <v>3213</v>
      </c>
      <c r="C1433" s="267" t="s">
        <v>8</v>
      </c>
      <c r="D1433" s="268"/>
      <c r="E1433" s="271" t="s">
        <v>3214</v>
      </c>
      <c r="F1433" s="271"/>
      <c r="G1433" s="271"/>
      <c r="H1433" s="271"/>
      <c r="I1433" s="271"/>
      <c r="J1433" s="272"/>
      <c r="K1433" s="267" t="s">
        <v>16</v>
      </c>
      <c r="L1433" s="268"/>
    </row>
    <row r="1434" spans="1:14" ht="15.75">
      <c r="A1434" s="277" t="s">
        <v>3215</v>
      </c>
      <c r="B1434" s="277" t="s">
        <v>11</v>
      </c>
      <c r="C1434" s="278" t="s">
        <v>312</v>
      </c>
      <c r="D1434" s="279"/>
      <c r="E1434" s="754" t="s">
        <v>14</v>
      </c>
      <c r="F1434" s="755"/>
      <c r="G1434" s="754" t="s">
        <v>15</v>
      </c>
      <c r="H1434" s="755"/>
      <c r="I1434" s="267" t="s">
        <v>19</v>
      </c>
      <c r="J1434" s="268"/>
      <c r="K1434" s="278" t="s">
        <v>20</v>
      </c>
      <c r="L1434" s="279"/>
      <c r="N1434" s="45"/>
    </row>
    <row r="1435" spans="1:14" ht="15.75">
      <c r="A1435" s="393"/>
      <c r="B1435" s="393"/>
      <c r="C1435" s="756"/>
      <c r="D1435" s="757"/>
      <c r="E1435" s="758" t="s">
        <v>13</v>
      </c>
      <c r="F1435" s="759"/>
      <c r="G1435" s="278" t="s">
        <v>3216</v>
      </c>
      <c r="H1435" s="279"/>
      <c r="I1435" s="756"/>
      <c r="J1435" s="757"/>
      <c r="K1435" s="392"/>
      <c r="L1435" s="757"/>
      <c r="N1435" s="45"/>
    </row>
    <row r="1436" spans="1:14">
      <c r="A1436" s="760">
        <v>1</v>
      </c>
      <c r="B1436" s="760">
        <v>2</v>
      </c>
      <c r="C1436" s="761">
        <v>3</v>
      </c>
      <c r="D1436" s="762"/>
      <c r="E1436" s="761">
        <v>4</v>
      </c>
      <c r="F1436" s="762"/>
      <c r="G1436" s="761">
        <v>5</v>
      </c>
      <c r="H1436" s="762"/>
      <c r="I1436" s="761">
        <v>6</v>
      </c>
      <c r="J1436" s="762"/>
      <c r="K1436" s="761">
        <v>7</v>
      </c>
      <c r="L1436" s="762"/>
    </row>
    <row r="1437" spans="1:14">
      <c r="A1437" s="39" t="s">
        <v>3201</v>
      </c>
      <c r="B1437" s="38" t="s">
        <v>133</v>
      </c>
      <c r="C1437" s="63"/>
      <c r="D1437" s="41">
        <v>4156.5600000000004</v>
      </c>
      <c r="E1437" s="40"/>
      <c r="F1437" s="41">
        <v>2400</v>
      </c>
      <c r="G1437" s="40"/>
      <c r="H1437" s="41">
        <v>9727.44</v>
      </c>
      <c r="I1437" s="63"/>
      <c r="J1437" s="41">
        <v>12127.44</v>
      </c>
      <c r="K1437" s="40"/>
      <c r="L1437" s="41">
        <v>17107.919999999998</v>
      </c>
      <c r="N1437" s="45"/>
    </row>
    <row r="1438" spans="1:14">
      <c r="A1438" s="39" t="s">
        <v>3202</v>
      </c>
      <c r="B1438" s="38"/>
      <c r="C1438" s="63"/>
      <c r="D1438" s="41"/>
      <c r="E1438" s="40"/>
      <c r="F1438" s="41"/>
      <c r="G1438" s="40"/>
      <c r="H1438" s="41"/>
      <c r="I1438" s="63"/>
      <c r="J1438" s="41"/>
      <c r="K1438" s="40"/>
      <c r="L1438" s="41"/>
      <c r="N1438" s="45"/>
    </row>
    <row r="1439" spans="1:14">
      <c r="A1439" s="39" t="s">
        <v>3111</v>
      </c>
      <c r="B1439" s="38" t="s">
        <v>137</v>
      </c>
      <c r="C1439" s="63"/>
      <c r="D1439" s="41">
        <v>60000</v>
      </c>
      <c r="E1439" s="40"/>
      <c r="F1439" s="41">
        <v>0</v>
      </c>
      <c r="G1439" s="40"/>
      <c r="H1439" s="41">
        <v>60000</v>
      </c>
      <c r="I1439" s="63"/>
      <c r="J1439" s="41">
        <v>60000</v>
      </c>
      <c r="K1439" s="40"/>
      <c r="L1439" s="41">
        <v>75000</v>
      </c>
      <c r="N1439" s="45"/>
    </row>
    <row r="1440" spans="1:14">
      <c r="A1440" s="771" t="s">
        <v>3112</v>
      </c>
      <c r="B1440" s="864"/>
      <c r="C1440" s="808" t="s">
        <v>36</v>
      </c>
      <c r="D1440" s="765">
        <f>D1406+D1407+D1408+D1409+D1410+D1411+D1412+D1413+D1414+D1415+D1416+D1417+D1437+D1438+D1439</f>
        <v>687512.92</v>
      </c>
      <c r="E1440" s="808" t="s">
        <v>36</v>
      </c>
      <c r="F1440" s="765">
        <f>F1406+F1407+F1408+F1409+F1410+F1411+F1412+F1413+F1414+F1415+F1416+F1437+F1438+F1439</f>
        <v>300633.28000000003</v>
      </c>
      <c r="G1440" s="808" t="s">
        <v>36</v>
      </c>
      <c r="H1440" s="765">
        <f>H1406+H1407+H1408+H1409+H1410+H1411+H1412+H1413+H1414+H1415+H1416+H1417+H1437+H1438+H1439</f>
        <v>434702.32</v>
      </c>
      <c r="I1440" s="809" t="s">
        <v>36</v>
      </c>
      <c r="J1440" s="765">
        <f>J1406+J1407+J1408+J1409+J1410+J1411+J1412+J1413+J1414+J1415+J1416+J1417+J1437+J1438+J1439</f>
        <v>735335.6</v>
      </c>
      <c r="K1440" s="808" t="s">
        <v>36</v>
      </c>
      <c r="L1440" s="765">
        <f>L1406+L1407+L1408+L1409+L1410+L1411+L1412+L1413+L1414+L1415+L1416+L1437+L1439</f>
        <v>956956.54</v>
      </c>
      <c r="N1440" s="45"/>
    </row>
    <row r="1441" spans="1:14">
      <c r="A1441" s="386" t="s">
        <v>3113</v>
      </c>
      <c r="B1441" s="866"/>
      <c r="C1441" s="833" t="s">
        <v>36</v>
      </c>
      <c r="D1441" s="834">
        <f>D1404+D1440</f>
        <v>2099551.92</v>
      </c>
      <c r="E1441" s="847" t="s">
        <v>36</v>
      </c>
      <c r="F1441" s="834">
        <f>F1404+F1440</f>
        <v>1022570.28</v>
      </c>
      <c r="G1441" s="847" t="s">
        <v>36</v>
      </c>
      <c r="H1441" s="834">
        <f>H1404+H1440</f>
        <v>1195509.32</v>
      </c>
      <c r="I1441" s="833" t="s">
        <v>36</v>
      </c>
      <c r="J1441" s="834">
        <f>J1404+J1440</f>
        <v>2218079.6</v>
      </c>
      <c r="K1441" s="847" t="s">
        <v>36</v>
      </c>
      <c r="L1441" s="834">
        <f>L1440+L1404</f>
        <v>2937748.54</v>
      </c>
      <c r="N1441" s="45"/>
    </row>
    <row r="1442" spans="1:14">
      <c r="A1442" s="407" t="s">
        <v>3114</v>
      </c>
      <c r="B1442" s="864"/>
      <c r="C1442" s="808" t="s">
        <v>36</v>
      </c>
      <c r="D1442" s="765">
        <f>D1404+D1440</f>
        <v>2099551.92</v>
      </c>
      <c r="E1442" s="808" t="s">
        <v>36</v>
      </c>
      <c r="F1442" s="765">
        <f>F1404+F1440</f>
        <v>1022570.28</v>
      </c>
      <c r="G1442" s="808" t="s">
        <v>36</v>
      </c>
      <c r="H1442" s="765">
        <f>H1404+H1440</f>
        <v>1195509.32</v>
      </c>
      <c r="I1442" s="809" t="s">
        <v>36</v>
      </c>
      <c r="J1442" s="765">
        <f>J1404+J1440</f>
        <v>2218079.6</v>
      </c>
      <c r="K1442" s="808" t="s">
        <v>36</v>
      </c>
      <c r="L1442" s="765">
        <f>L1404+L1440</f>
        <v>2937748.54</v>
      </c>
      <c r="N1442" s="45"/>
    </row>
    <row r="1443" spans="1:14">
      <c r="A1443" s="867"/>
      <c r="B1443" s="550"/>
      <c r="C1443" s="63"/>
      <c r="D1443" s="41"/>
      <c r="E1443" s="40"/>
      <c r="F1443" s="41"/>
      <c r="G1443" s="40"/>
      <c r="H1443" s="41"/>
      <c r="I1443" s="63"/>
      <c r="J1443" s="41"/>
      <c r="K1443" s="40"/>
      <c r="L1443" s="41"/>
      <c r="N1443" s="45"/>
    </row>
    <row r="1444" spans="1:14">
      <c r="A1444" s="90" t="s">
        <v>3115</v>
      </c>
      <c r="B1444" s="39"/>
      <c r="C1444" s="63"/>
      <c r="D1444" s="41"/>
      <c r="E1444" s="40"/>
      <c r="F1444" s="41"/>
      <c r="G1444" s="40"/>
      <c r="H1444" s="41"/>
      <c r="I1444" s="63"/>
      <c r="J1444" s="41"/>
      <c r="K1444" s="40"/>
      <c r="L1444" s="41"/>
      <c r="N1444" s="45"/>
    </row>
    <row r="1445" spans="1:14">
      <c r="A1445" s="39" t="s">
        <v>3116</v>
      </c>
      <c r="B1445" s="61" t="s">
        <v>146</v>
      </c>
      <c r="C1445" s="63" t="s">
        <v>36</v>
      </c>
      <c r="D1445" s="41">
        <v>45628</v>
      </c>
      <c r="E1445" s="40" t="s">
        <v>36</v>
      </c>
      <c r="F1445" s="41">
        <v>2240</v>
      </c>
      <c r="G1445" s="40" t="s">
        <v>36</v>
      </c>
      <c r="H1445" s="41">
        <v>72760</v>
      </c>
      <c r="I1445" s="63" t="s">
        <v>36</v>
      </c>
      <c r="J1445" s="41">
        <v>75000</v>
      </c>
      <c r="K1445" s="40" t="s">
        <v>36</v>
      </c>
      <c r="L1445" s="41">
        <v>75000</v>
      </c>
      <c r="N1445" s="45"/>
    </row>
    <row r="1446" spans="1:14">
      <c r="A1446" s="39" t="s">
        <v>3119</v>
      </c>
      <c r="B1446" s="38" t="s">
        <v>152</v>
      </c>
      <c r="C1446" s="63"/>
      <c r="D1446" s="41">
        <v>17038.25</v>
      </c>
      <c r="E1446" s="40"/>
      <c r="F1446" s="41">
        <v>0</v>
      </c>
      <c r="G1446" s="40"/>
      <c r="H1446" s="41">
        <v>50000</v>
      </c>
      <c r="I1446" s="63"/>
      <c r="J1446" s="41">
        <v>50000</v>
      </c>
      <c r="K1446" s="40"/>
      <c r="L1446" s="41">
        <v>50000</v>
      </c>
      <c r="N1446" s="46"/>
    </row>
    <row r="1447" spans="1:14">
      <c r="A1447" s="39" t="s">
        <v>3386</v>
      </c>
      <c r="B1447" s="38" t="s">
        <v>158</v>
      </c>
      <c r="C1447" s="63"/>
      <c r="D1447" s="41">
        <v>228932</v>
      </c>
      <c r="E1447" s="40"/>
      <c r="F1447" s="41">
        <v>350</v>
      </c>
      <c r="G1447" s="40"/>
      <c r="H1447" s="41">
        <v>299650</v>
      </c>
      <c r="I1447" s="63"/>
      <c r="J1447" s="41">
        <v>300000</v>
      </c>
      <c r="K1447" s="40"/>
      <c r="L1447" s="41">
        <v>300000</v>
      </c>
      <c r="N1447" s="46"/>
    </row>
    <row r="1448" spans="1:14">
      <c r="A1448" s="39" t="s">
        <v>3387</v>
      </c>
      <c r="B1448" s="38" t="s">
        <v>158</v>
      </c>
      <c r="C1448" s="63"/>
      <c r="D1448" s="41">
        <v>50200</v>
      </c>
      <c r="E1448" s="40"/>
      <c r="F1448" s="41">
        <v>49080</v>
      </c>
      <c r="G1448" s="40"/>
      <c r="H1448" s="41">
        <v>250920</v>
      </c>
      <c r="I1448" s="63"/>
      <c r="J1448" s="41">
        <v>300000</v>
      </c>
      <c r="K1448" s="40"/>
      <c r="L1448" s="41">
        <v>300000</v>
      </c>
      <c r="N1448" s="46"/>
    </row>
    <row r="1449" spans="1:14">
      <c r="A1449" s="39" t="s">
        <v>3124</v>
      </c>
      <c r="B1449" s="38" t="s">
        <v>160</v>
      </c>
      <c r="C1449" s="63"/>
      <c r="D1449" s="41">
        <v>20616.75</v>
      </c>
      <c r="E1449" s="40"/>
      <c r="F1449" s="41">
        <v>29140</v>
      </c>
      <c r="G1449" s="40"/>
      <c r="H1449" s="41">
        <v>20860</v>
      </c>
      <c r="I1449" s="63"/>
      <c r="J1449" s="41">
        <v>50000</v>
      </c>
      <c r="K1449" s="40"/>
      <c r="L1449" s="41">
        <v>50000</v>
      </c>
      <c r="N1449" s="46"/>
    </row>
    <row r="1450" spans="1:14">
      <c r="A1450" s="39" t="s">
        <v>3125</v>
      </c>
      <c r="B1450" s="38" t="s">
        <v>162</v>
      </c>
      <c r="C1450" s="63"/>
      <c r="D1450" s="41">
        <v>249994.71</v>
      </c>
      <c r="E1450" s="40"/>
      <c r="F1450" s="41">
        <v>0</v>
      </c>
      <c r="G1450" s="40"/>
      <c r="H1450" s="41">
        <v>814874.46</v>
      </c>
      <c r="I1450" s="63"/>
      <c r="J1450" s="41">
        <v>814874.46</v>
      </c>
      <c r="K1450" s="40"/>
      <c r="L1450" s="41">
        <v>814874.46</v>
      </c>
    </row>
    <row r="1451" spans="1:14">
      <c r="A1451" s="39" t="s">
        <v>3388</v>
      </c>
      <c r="B1451" s="38" t="s">
        <v>164</v>
      </c>
      <c r="C1451" s="63"/>
      <c r="D1451" s="41">
        <v>0</v>
      </c>
      <c r="E1451" s="40"/>
      <c r="F1451" s="41">
        <v>0</v>
      </c>
      <c r="G1451" s="40"/>
      <c r="H1451" s="41">
        <v>1000</v>
      </c>
      <c r="I1451" s="63"/>
      <c r="J1451" s="41">
        <v>1000</v>
      </c>
      <c r="K1451" s="40"/>
      <c r="L1451" s="41">
        <v>1000</v>
      </c>
    </row>
    <row r="1452" spans="1:14">
      <c r="A1452" s="39" t="s">
        <v>3389</v>
      </c>
      <c r="B1452" s="38" t="s">
        <v>166</v>
      </c>
      <c r="C1452" s="63"/>
      <c r="D1452" s="41">
        <v>6000</v>
      </c>
      <c r="E1452" s="40"/>
      <c r="F1452" s="41">
        <v>0</v>
      </c>
      <c r="G1452" s="40"/>
      <c r="H1452" s="41">
        <v>6000</v>
      </c>
      <c r="I1452" s="63"/>
      <c r="J1452" s="41">
        <v>6000</v>
      </c>
      <c r="K1452" s="40"/>
      <c r="L1452" s="41">
        <v>6000</v>
      </c>
    </row>
    <row r="1453" spans="1:14">
      <c r="A1453" s="39" t="s">
        <v>3390</v>
      </c>
      <c r="B1453" s="38" t="s">
        <v>168</v>
      </c>
      <c r="C1453" s="63"/>
      <c r="D1453" s="41">
        <v>0</v>
      </c>
      <c r="E1453" s="40"/>
      <c r="F1453" s="41">
        <v>0</v>
      </c>
      <c r="G1453" s="40"/>
      <c r="H1453" s="41">
        <v>20000</v>
      </c>
      <c r="I1453" s="63"/>
      <c r="J1453" s="41">
        <v>20000</v>
      </c>
      <c r="K1453" s="40"/>
      <c r="L1453" s="41">
        <v>20000</v>
      </c>
    </row>
    <row r="1454" spans="1:14">
      <c r="A1454" s="39" t="s">
        <v>3391</v>
      </c>
      <c r="B1454" s="38" t="s">
        <v>178</v>
      </c>
      <c r="C1454" s="63"/>
      <c r="D1454" s="41">
        <v>0</v>
      </c>
      <c r="E1454" s="40"/>
      <c r="F1454" s="41">
        <v>0</v>
      </c>
      <c r="G1454" s="40"/>
      <c r="H1454" s="41">
        <v>100000</v>
      </c>
      <c r="I1454" s="63"/>
      <c r="J1454" s="41">
        <v>100000</v>
      </c>
      <c r="K1454" s="40"/>
      <c r="L1454" s="41">
        <v>100000</v>
      </c>
      <c r="N1454" s="46"/>
    </row>
    <row r="1455" spans="1:14">
      <c r="A1455" s="127"/>
      <c r="B1455" s="127"/>
      <c r="C1455" s="81"/>
      <c r="D1455" s="50"/>
      <c r="E1455" s="80"/>
      <c r="F1455" s="50"/>
      <c r="G1455" s="80"/>
      <c r="H1455" s="50"/>
      <c r="I1455" s="81"/>
      <c r="J1455" s="50"/>
      <c r="K1455" s="80"/>
      <c r="L1455" s="50"/>
    </row>
    <row r="1456" spans="1:14">
      <c r="A1456" s="201" t="s">
        <v>653</v>
      </c>
      <c r="B1456" s="201"/>
      <c r="C1456" s="201" t="s">
        <v>337</v>
      </c>
      <c r="D1456" s="201"/>
      <c r="E1456" s="201"/>
      <c r="F1456" s="201"/>
      <c r="G1456" s="201"/>
      <c r="H1456" s="201" t="s">
        <v>3245</v>
      </c>
      <c r="I1456" s="201"/>
      <c r="J1456" s="201"/>
      <c r="K1456" s="201"/>
      <c r="L1456" s="201"/>
    </row>
    <row r="1457" spans="1:12" ht="16.5">
      <c r="A1457" s="741"/>
      <c r="B1457" s="741"/>
      <c r="C1457" s="741"/>
      <c r="D1457" s="741"/>
      <c r="E1457" s="741"/>
      <c r="F1457" s="741"/>
      <c r="G1457" s="741"/>
      <c r="H1457" s="741"/>
      <c r="I1457" s="741"/>
      <c r="J1457" s="741"/>
      <c r="K1457" s="741"/>
      <c r="L1457" s="741"/>
    </row>
    <row r="1458" spans="1:12" ht="16.5">
      <c r="A1458" s="741"/>
      <c r="B1458" s="741"/>
      <c r="C1458" s="741"/>
      <c r="D1458" s="741"/>
      <c r="E1458" s="741"/>
      <c r="F1458" s="741"/>
      <c r="G1458" s="741"/>
      <c r="H1458" s="741" t="s">
        <v>3219</v>
      </c>
      <c r="I1458" s="741"/>
      <c r="J1458" s="741"/>
      <c r="K1458" s="741"/>
      <c r="L1458" s="741"/>
    </row>
    <row r="1459" spans="1:12">
      <c r="A1459" s="201" t="s">
        <v>3392</v>
      </c>
      <c r="B1459" s="201"/>
      <c r="C1459" s="201"/>
      <c r="D1459" s="201" t="s">
        <v>54</v>
      </c>
      <c r="E1459" s="201"/>
      <c r="F1459" s="201"/>
      <c r="G1459" s="201"/>
      <c r="H1459" s="201" t="s">
        <v>3232</v>
      </c>
      <c r="I1459" s="201"/>
      <c r="J1459" s="201"/>
      <c r="K1459" s="201"/>
      <c r="L1459" s="201"/>
    </row>
    <row r="1460" spans="1:12">
      <c r="A1460" s="334" t="s">
        <v>1116</v>
      </c>
      <c r="B1460" s="334"/>
      <c r="C1460" s="334"/>
      <c r="D1460" s="334" t="s">
        <v>343</v>
      </c>
      <c r="E1460" s="334"/>
      <c r="F1460" s="334"/>
      <c r="G1460" s="334"/>
      <c r="H1460" s="334" t="s">
        <v>3221</v>
      </c>
      <c r="I1460" s="334"/>
      <c r="J1460" s="334"/>
      <c r="K1460" s="334"/>
      <c r="L1460" s="334"/>
    </row>
    <row r="1461" spans="1:12">
      <c r="A1461" s="334"/>
      <c r="B1461" s="334"/>
      <c r="C1461" s="334"/>
      <c r="D1461" s="334"/>
      <c r="E1461" s="334"/>
      <c r="F1461" s="334"/>
      <c r="G1461" s="334"/>
      <c r="H1461" s="334"/>
      <c r="I1461" s="334"/>
      <c r="J1461" s="334"/>
      <c r="K1461" s="334"/>
      <c r="L1461" s="334"/>
    </row>
    <row r="1462" spans="1:12" ht="16.5">
      <c r="A1462" s="1" t="s">
        <v>3207</v>
      </c>
      <c r="B1462" s="741"/>
      <c r="C1462" s="741"/>
      <c r="D1462" s="741"/>
      <c r="E1462" s="741"/>
      <c r="F1462" s="741"/>
      <c r="G1462" s="741"/>
      <c r="H1462" s="741"/>
      <c r="I1462" s="741"/>
      <c r="J1462" s="741"/>
      <c r="K1462" s="741"/>
      <c r="L1462" s="742" t="s">
        <v>3208</v>
      </c>
    </row>
    <row r="1463" spans="1:12" ht="16.5">
      <c r="A1463" s="1" t="s">
        <v>3302</v>
      </c>
      <c r="B1463" s="741"/>
      <c r="C1463" s="741"/>
      <c r="D1463" s="741"/>
      <c r="E1463" s="741"/>
      <c r="F1463" s="741"/>
      <c r="G1463" s="741"/>
      <c r="H1463" s="741"/>
      <c r="I1463" s="741"/>
      <c r="J1463" s="741"/>
      <c r="K1463" s="741"/>
      <c r="L1463" s="741"/>
    </row>
    <row r="1464" spans="1:12" ht="16.5">
      <c r="A1464" s="741"/>
      <c r="B1464" s="741"/>
      <c r="C1464" s="741"/>
      <c r="D1464" s="741"/>
      <c r="E1464" s="741"/>
      <c r="F1464" s="741"/>
      <c r="G1464" s="741"/>
      <c r="H1464" s="741"/>
      <c r="I1464" s="741"/>
      <c r="J1464" s="741"/>
      <c r="K1464" s="741"/>
      <c r="L1464" s="741"/>
    </row>
    <row r="1465" spans="1:12" ht="15.75">
      <c r="A1465" s="743" t="s">
        <v>3210</v>
      </c>
      <c r="B1465" s="744"/>
      <c r="C1465" s="744"/>
      <c r="D1465" s="744"/>
      <c r="E1465" s="744"/>
      <c r="F1465" s="744"/>
      <c r="G1465" s="744"/>
      <c r="H1465" s="744"/>
      <c r="I1465" s="744"/>
      <c r="J1465" s="744"/>
      <c r="K1465" s="744"/>
      <c r="L1465" s="745"/>
    </row>
    <row r="1466" spans="1:12" ht="15.75">
      <c r="A1466" s="746" t="s">
        <v>3211</v>
      </c>
      <c r="B1466" s="747"/>
      <c r="C1466" s="747"/>
      <c r="D1466" s="747"/>
      <c r="E1466" s="747"/>
      <c r="F1466" s="747"/>
      <c r="G1466" s="747"/>
      <c r="H1466" s="747"/>
      <c r="I1466" s="747"/>
      <c r="J1466" s="747"/>
      <c r="K1466" s="747"/>
      <c r="L1466" s="748"/>
    </row>
    <row r="1467" spans="1:12" ht="16.5">
      <c r="A1467" s="303"/>
      <c r="B1467" s="301"/>
      <c r="C1467" s="301"/>
      <c r="D1467" s="301"/>
      <c r="E1467" s="301"/>
      <c r="F1467" s="301"/>
      <c r="G1467" s="301"/>
      <c r="H1467" s="301"/>
      <c r="I1467" s="301"/>
      <c r="J1467" s="301"/>
      <c r="K1467" s="301"/>
      <c r="L1467" s="302"/>
    </row>
    <row r="1468" spans="1:12" ht="16.5">
      <c r="A1468" s="767" t="s">
        <v>3385</v>
      </c>
      <c r="B1468" s="301"/>
      <c r="C1468" s="301"/>
      <c r="D1468" s="301"/>
      <c r="E1468" s="301"/>
      <c r="F1468" s="301"/>
      <c r="G1468" s="301"/>
      <c r="H1468" s="301"/>
      <c r="I1468" s="301"/>
      <c r="J1468" s="301"/>
      <c r="K1468" s="301"/>
      <c r="L1468" s="302"/>
    </row>
    <row r="1469" spans="1:12" ht="16.5">
      <c r="A1469" s="751"/>
      <c r="B1469" s="752"/>
      <c r="C1469" s="752"/>
      <c r="D1469" s="752"/>
      <c r="E1469" s="752"/>
      <c r="F1469" s="752"/>
      <c r="G1469" s="752"/>
      <c r="H1469" s="752"/>
      <c r="I1469" s="752"/>
      <c r="J1469" s="752"/>
      <c r="K1469" s="752"/>
      <c r="L1469" s="753"/>
    </row>
    <row r="1470" spans="1:12" ht="15.75">
      <c r="A1470" s="270"/>
      <c r="B1470" s="284" t="s">
        <v>3213</v>
      </c>
      <c r="C1470" s="267" t="s">
        <v>8</v>
      </c>
      <c r="D1470" s="268"/>
      <c r="E1470" s="273" t="s">
        <v>3214</v>
      </c>
      <c r="F1470" s="271"/>
      <c r="G1470" s="271"/>
      <c r="H1470" s="271"/>
      <c r="I1470" s="271"/>
      <c r="J1470" s="272"/>
      <c r="K1470" s="267" t="s">
        <v>16</v>
      </c>
      <c r="L1470" s="268"/>
    </row>
    <row r="1471" spans="1:12" ht="15.75">
      <c r="A1471" s="277" t="s">
        <v>3215</v>
      </c>
      <c r="B1471" s="277" t="s">
        <v>11</v>
      </c>
      <c r="C1471" s="278" t="s">
        <v>312</v>
      </c>
      <c r="D1471" s="279"/>
      <c r="E1471" s="754" t="s">
        <v>14</v>
      </c>
      <c r="F1471" s="755"/>
      <c r="G1471" s="754" t="s">
        <v>15</v>
      </c>
      <c r="H1471" s="755"/>
      <c r="I1471" s="267" t="s">
        <v>19</v>
      </c>
      <c r="J1471" s="268"/>
      <c r="K1471" s="278" t="s">
        <v>20</v>
      </c>
      <c r="L1471" s="279"/>
    </row>
    <row r="1472" spans="1:12" ht="15.75">
      <c r="A1472" s="393"/>
      <c r="B1472" s="393"/>
      <c r="C1472" s="756"/>
      <c r="D1472" s="757"/>
      <c r="E1472" s="758" t="s">
        <v>13</v>
      </c>
      <c r="F1472" s="759"/>
      <c r="G1472" s="278" t="s">
        <v>3216</v>
      </c>
      <c r="H1472" s="279"/>
      <c r="I1472" s="756"/>
      <c r="J1472" s="757"/>
      <c r="K1472" s="392"/>
      <c r="L1472" s="757"/>
    </row>
    <row r="1473" spans="1:14">
      <c r="A1473" s="760">
        <v>1</v>
      </c>
      <c r="B1473" s="760">
        <v>2</v>
      </c>
      <c r="C1473" s="761">
        <v>3</v>
      </c>
      <c r="D1473" s="762"/>
      <c r="E1473" s="761">
        <v>4</v>
      </c>
      <c r="F1473" s="762"/>
      <c r="G1473" s="761">
        <v>5</v>
      </c>
      <c r="H1473" s="762"/>
      <c r="I1473" s="761">
        <v>6</v>
      </c>
      <c r="J1473" s="762"/>
      <c r="K1473" s="761">
        <v>7</v>
      </c>
      <c r="L1473" s="762"/>
    </row>
    <row r="1474" spans="1:14">
      <c r="A1474" s="556" t="s">
        <v>3393</v>
      </c>
      <c r="B1474" s="38"/>
      <c r="C1474" s="63"/>
      <c r="D1474" s="41"/>
      <c r="E1474" s="40"/>
      <c r="F1474" s="41"/>
      <c r="G1474" s="40"/>
      <c r="H1474" s="41"/>
      <c r="I1474" s="63"/>
      <c r="J1474" s="41"/>
      <c r="K1474" s="40"/>
      <c r="L1474" s="41"/>
      <c r="N1474" s="45"/>
    </row>
    <row r="1475" spans="1:14">
      <c r="A1475" s="556" t="s">
        <v>3394</v>
      </c>
      <c r="B1475" s="38" t="s">
        <v>354</v>
      </c>
      <c r="C1475" s="63"/>
      <c r="D1475" s="41">
        <v>658400</v>
      </c>
      <c r="E1475" s="40"/>
      <c r="F1475" s="41"/>
      <c r="G1475" s="40"/>
      <c r="H1475" s="41"/>
      <c r="I1475" s="63"/>
      <c r="J1475" s="41"/>
      <c r="K1475" s="40"/>
      <c r="L1475" s="41"/>
      <c r="N1475" s="45"/>
    </row>
    <row r="1476" spans="1:14">
      <c r="A1476" s="556" t="s">
        <v>3395</v>
      </c>
      <c r="B1476" s="703" t="s">
        <v>199</v>
      </c>
      <c r="C1476" s="63"/>
      <c r="D1476" s="41">
        <v>0</v>
      </c>
      <c r="E1476" s="40"/>
      <c r="F1476" s="41">
        <v>0</v>
      </c>
      <c r="G1476" s="40"/>
      <c r="H1476" s="41">
        <v>300000</v>
      </c>
      <c r="I1476" s="63"/>
      <c r="J1476" s="41">
        <v>300000</v>
      </c>
      <c r="K1476" s="40"/>
      <c r="L1476" s="41">
        <v>300000</v>
      </c>
      <c r="N1476" s="46"/>
    </row>
    <row r="1477" spans="1:14">
      <c r="A1477" s="556" t="s">
        <v>3396</v>
      </c>
      <c r="B1477" s="38" t="s">
        <v>201</v>
      </c>
      <c r="C1477" s="63"/>
      <c r="D1477" s="41">
        <v>964790</v>
      </c>
      <c r="E1477" s="40"/>
      <c r="F1477" s="41">
        <v>909080</v>
      </c>
      <c r="G1477" s="40"/>
      <c r="H1477" s="41">
        <v>90920</v>
      </c>
      <c r="I1477" s="52"/>
      <c r="J1477" s="41">
        <v>1000000</v>
      </c>
      <c r="K1477" s="40"/>
      <c r="L1477" s="41">
        <v>1000000</v>
      </c>
      <c r="N1477" s="46"/>
    </row>
    <row r="1478" spans="1:14">
      <c r="A1478" s="556" t="s">
        <v>3397</v>
      </c>
      <c r="B1478" s="124"/>
      <c r="C1478" s="63"/>
      <c r="D1478" s="41"/>
      <c r="E1478" s="40"/>
      <c r="F1478" s="41"/>
      <c r="G1478" s="40"/>
      <c r="H1478" s="41"/>
      <c r="I1478" s="52"/>
      <c r="J1478" s="41"/>
      <c r="K1478" s="40"/>
      <c r="L1478" s="41"/>
      <c r="N1478" s="46"/>
    </row>
    <row r="1479" spans="1:14">
      <c r="A1479" s="39" t="s">
        <v>3398</v>
      </c>
      <c r="B1479" s="38" t="s">
        <v>210</v>
      </c>
      <c r="C1479" s="63"/>
      <c r="D1479" s="41">
        <v>286430</v>
      </c>
      <c r="E1479" s="40"/>
      <c r="F1479" s="41">
        <v>0</v>
      </c>
      <c r="G1479" s="40"/>
      <c r="H1479" s="41">
        <v>250000</v>
      </c>
      <c r="I1479" s="52"/>
      <c r="J1479" s="41">
        <v>250000</v>
      </c>
      <c r="K1479" s="40"/>
      <c r="L1479" s="41">
        <v>250000</v>
      </c>
      <c r="N1479" s="46"/>
    </row>
    <row r="1480" spans="1:14">
      <c r="A1480" s="39" t="s">
        <v>3154</v>
      </c>
      <c r="B1480" s="38"/>
      <c r="C1480" s="63"/>
      <c r="D1480" s="41"/>
      <c r="E1480" s="40"/>
      <c r="F1480" s="41"/>
      <c r="G1480" s="40"/>
      <c r="H1480" s="41"/>
      <c r="I1480" s="52"/>
      <c r="J1480" s="41"/>
      <c r="K1480" s="40"/>
      <c r="L1480" s="41"/>
      <c r="N1480" s="46"/>
    </row>
    <row r="1481" spans="1:14">
      <c r="A1481" s="556" t="s">
        <v>3361</v>
      </c>
      <c r="B1481" s="38" t="s">
        <v>524</v>
      </c>
      <c r="C1481" s="63"/>
      <c r="D1481" s="41">
        <v>129314</v>
      </c>
      <c r="E1481" s="40"/>
      <c r="F1481" s="41">
        <v>2215</v>
      </c>
      <c r="G1481" s="40"/>
      <c r="H1481" s="41">
        <v>147785</v>
      </c>
      <c r="I1481" s="52"/>
      <c r="J1481" s="41">
        <v>150000</v>
      </c>
      <c r="K1481" s="40"/>
      <c r="L1481" s="41">
        <v>150000</v>
      </c>
      <c r="N1481" s="46"/>
    </row>
    <row r="1482" spans="1:14">
      <c r="A1482" s="39" t="s">
        <v>3399</v>
      </c>
      <c r="B1482" s="38" t="s">
        <v>408</v>
      </c>
      <c r="C1482" s="63"/>
      <c r="D1482" s="41">
        <v>0</v>
      </c>
      <c r="E1482" s="40"/>
      <c r="F1482" s="41">
        <v>0</v>
      </c>
      <c r="G1482" s="40"/>
      <c r="H1482" s="41">
        <v>150000</v>
      </c>
      <c r="I1482" s="52"/>
      <c r="J1482" s="41">
        <v>150000</v>
      </c>
      <c r="K1482" s="40"/>
      <c r="L1482" s="41">
        <v>150000</v>
      </c>
      <c r="N1482" s="45"/>
    </row>
    <row r="1483" spans="1:14">
      <c r="A1483" s="39" t="s">
        <v>3400</v>
      </c>
      <c r="B1483" s="38" t="s">
        <v>223</v>
      </c>
      <c r="C1483" s="63"/>
      <c r="D1483" s="41">
        <v>0</v>
      </c>
      <c r="E1483" s="40"/>
      <c r="F1483" s="41">
        <v>3378</v>
      </c>
      <c r="G1483" s="40"/>
      <c r="H1483" s="41">
        <v>17622</v>
      </c>
      <c r="I1483" s="52"/>
      <c r="J1483" s="41">
        <v>21000</v>
      </c>
      <c r="K1483" s="40"/>
      <c r="L1483" s="41">
        <v>21000</v>
      </c>
      <c r="N1483" s="45"/>
    </row>
    <row r="1484" spans="1:14">
      <c r="A1484" s="771" t="s">
        <v>3204</v>
      </c>
      <c r="B1484" s="875"/>
      <c r="C1484" s="808" t="s">
        <v>36</v>
      </c>
      <c r="D1484" s="765">
        <f>D1483+D1482+D1481+D1480+D1479+D1478+D1477+D1476+D1475+D1474+D1455+D1454+D1453+D1452+D1451+D1450+D1449+D1448+D1447+D1446+D1445</f>
        <v>2657343.71</v>
      </c>
      <c r="E1484" s="808" t="s">
        <v>36</v>
      </c>
      <c r="F1484" s="765">
        <f>F1483+F1482+F1481+F1480+F1479+F1478+F1477+F1476+F1475+F1455+F1454+F1453+F1452+F1451+F1450+F1449+F1448+F1447+F1446+F1445</f>
        <v>995483</v>
      </c>
      <c r="G1484" s="808" t="s">
        <v>36</v>
      </c>
      <c r="H1484" s="765">
        <f>H1483+H1482+H1481+H1480+H1479+H1478+H1477+H1476+H1475+H1474+H1455+H1454+H1453+H1452+H1451+H1450+H1449+H1448+H1447+H1446+H1445</f>
        <v>2592391.46</v>
      </c>
      <c r="I1484" s="809" t="s">
        <v>36</v>
      </c>
      <c r="J1484" s="765">
        <f>J1483+J1482+J1481+J1480+J1479+J1478+J1477+J1476+J1475+J1474+J1455+J1454+J1453+J1452+J1451+J1450+J1449+J1448+J1447+J1446+J1445</f>
        <v>3587874.46</v>
      </c>
      <c r="K1484" s="808" t="s">
        <v>36</v>
      </c>
      <c r="L1484" s="765">
        <f>L1483+L1482+L1481+L1480+L1479+L1478+L1477+L1476+L1475+L1474+L1455+L1454+L1453+L1452+L1451+L1450+L1449+L1448+L1447+L1446+L1445</f>
        <v>3587874.46</v>
      </c>
      <c r="N1484" s="45"/>
    </row>
    <row r="1485" spans="1:14">
      <c r="A1485" s="842" t="s">
        <v>3205</v>
      </c>
      <c r="B1485" s="838"/>
      <c r="C1485" s="833" t="s">
        <v>36</v>
      </c>
      <c r="D1485" s="834">
        <f>D1442+D1484</f>
        <v>4756895.63</v>
      </c>
      <c r="E1485" s="847" t="s">
        <v>36</v>
      </c>
      <c r="F1485" s="834">
        <f>F1442+F1484</f>
        <v>2018053.28</v>
      </c>
      <c r="G1485" s="847" t="s">
        <v>36</v>
      </c>
      <c r="H1485" s="834">
        <f>H1442+H1484</f>
        <v>3787900.7800000003</v>
      </c>
      <c r="I1485" s="841" t="s">
        <v>36</v>
      </c>
      <c r="J1485" s="834">
        <f>J1442+J1484</f>
        <v>5805954.0600000005</v>
      </c>
      <c r="K1485" s="876" t="s">
        <v>36</v>
      </c>
      <c r="L1485" s="877">
        <f>L1442+L1484</f>
        <v>6525623</v>
      </c>
      <c r="N1485" s="45"/>
    </row>
    <row r="1486" spans="1:14" ht="15.75" thickBot="1">
      <c r="A1486" s="793" t="s">
        <v>3269</v>
      </c>
      <c r="B1486" s="878"/>
      <c r="C1486" s="815" t="s">
        <v>36</v>
      </c>
      <c r="D1486" s="796">
        <f>D1442+D1484</f>
        <v>4756895.63</v>
      </c>
      <c r="E1486" s="815" t="s">
        <v>36</v>
      </c>
      <c r="F1486" s="796">
        <f>F1442+F1484</f>
        <v>2018053.28</v>
      </c>
      <c r="G1486" s="815" t="s">
        <v>36</v>
      </c>
      <c r="H1486" s="796">
        <f>H1442+H1484</f>
        <v>3787900.7800000003</v>
      </c>
      <c r="I1486" s="816" t="s">
        <v>36</v>
      </c>
      <c r="J1486" s="796">
        <f>J1442+J1484</f>
        <v>5805954.0600000005</v>
      </c>
      <c r="K1486" s="815" t="s">
        <v>36</v>
      </c>
      <c r="L1486" s="796">
        <f>L1442+L1484</f>
        <v>6525623</v>
      </c>
      <c r="N1486" s="45"/>
    </row>
    <row r="1487" spans="1:14" ht="15.75" thickTop="1">
      <c r="A1487" s="39"/>
      <c r="B1487" s="38"/>
      <c r="C1487" s="63"/>
      <c r="D1487" s="41"/>
      <c r="E1487" s="40"/>
      <c r="F1487" s="41"/>
      <c r="G1487" s="40"/>
      <c r="H1487" s="41"/>
      <c r="I1487" s="52"/>
      <c r="J1487" s="41"/>
      <c r="K1487" s="40"/>
      <c r="L1487" s="41"/>
      <c r="N1487" s="45"/>
    </row>
    <row r="1488" spans="1:14">
      <c r="A1488" s="39"/>
      <c r="B1488" s="38"/>
      <c r="C1488" s="63"/>
      <c r="D1488" s="41"/>
      <c r="E1488" s="40"/>
      <c r="F1488" s="41"/>
      <c r="G1488" s="40"/>
      <c r="H1488" s="41"/>
      <c r="I1488" s="52"/>
      <c r="J1488" s="41"/>
      <c r="K1488" s="40"/>
      <c r="L1488" s="41"/>
      <c r="N1488" s="46"/>
    </row>
    <row r="1489" spans="1:12">
      <c r="A1489" s="39"/>
      <c r="B1489" s="38"/>
      <c r="C1489" s="63"/>
      <c r="D1489" s="41"/>
      <c r="E1489" s="40"/>
      <c r="F1489" s="41"/>
      <c r="G1489" s="40"/>
      <c r="H1489" s="41"/>
      <c r="I1489" s="52"/>
      <c r="J1489" s="41"/>
      <c r="K1489" s="40"/>
      <c r="L1489" s="41"/>
    </row>
    <row r="1490" spans="1:12">
      <c r="A1490" s="39"/>
      <c r="B1490" s="38"/>
      <c r="C1490" s="63"/>
      <c r="D1490" s="41"/>
      <c r="E1490" s="40"/>
      <c r="F1490" s="41"/>
      <c r="G1490" s="40"/>
      <c r="H1490" s="41"/>
      <c r="I1490" s="52"/>
      <c r="J1490" s="41"/>
      <c r="K1490" s="40"/>
      <c r="L1490" s="41"/>
    </row>
    <row r="1491" spans="1:12">
      <c r="A1491" s="47"/>
      <c r="B1491" s="48"/>
      <c r="C1491" s="81"/>
      <c r="D1491" s="50"/>
      <c r="E1491" s="80"/>
      <c r="F1491" s="50"/>
      <c r="G1491" s="80"/>
      <c r="H1491" s="50"/>
      <c r="I1491" s="81"/>
      <c r="J1491" s="50"/>
      <c r="K1491" s="80"/>
      <c r="L1491" s="50"/>
    </row>
    <row r="1492" spans="1:12">
      <c r="A1492" s="52"/>
      <c r="B1492" s="42"/>
      <c r="C1492" s="52"/>
      <c r="D1492" s="53"/>
      <c r="E1492" s="52"/>
      <c r="F1492" s="53"/>
      <c r="G1492" s="52"/>
      <c r="H1492" s="53"/>
      <c r="I1492" s="52"/>
      <c r="J1492" s="53"/>
      <c r="K1492" s="52"/>
      <c r="L1492" s="53"/>
    </row>
    <row r="1493" spans="1:12">
      <c r="A1493" s="201" t="s">
        <v>653</v>
      </c>
      <c r="B1493" s="201"/>
      <c r="C1493" s="201" t="s">
        <v>337</v>
      </c>
      <c r="D1493" s="201"/>
      <c r="E1493" s="201"/>
      <c r="F1493" s="201"/>
      <c r="G1493" s="201"/>
      <c r="H1493" s="201" t="s">
        <v>3245</v>
      </c>
      <c r="I1493" s="201"/>
      <c r="J1493" s="201"/>
      <c r="K1493" s="201"/>
      <c r="L1493" s="201"/>
    </row>
    <row r="1494" spans="1:12" ht="16.5">
      <c r="A1494" s="741"/>
      <c r="B1494" s="741"/>
      <c r="C1494" s="741"/>
      <c r="D1494" s="741"/>
      <c r="E1494" s="741"/>
      <c r="F1494" s="741"/>
      <c r="G1494" s="741"/>
      <c r="H1494" s="741"/>
      <c r="I1494" s="741"/>
      <c r="J1494" s="741"/>
      <c r="K1494" s="741"/>
      <c r="L1494" s="741"/>
    </row>
    <row r="1495" spans="1:12" ht="16.5">
      <c r="A1495" s="741"/>
      <c r="B1495" s="741"/>
      <c r="C1495" s="741"/>
      <c r="D1495" s="741"/>
      <c r="E1495" s="741"/>
      <c r="F1495" s="741"/>
      <c r="G1495" s="741"/>
      <c r="H1495" s="741" t="s">
        <v>3219</v>
      </c>
      <c r="I1495" s="741"/>
      <c r="J1495" s="741"/>
      <c r="K1495" s="741"/>
      <c r="L1495" s="741"/>
    </row>
    <row r="1496" spans="1:12">
      <c r="A1496" s="201" t="s">
        <v>3392</v>
      </c>
      <c r="B1496" s="201"/>
      <c r="C1496" s="201"/>
      <c r="D1496" s="201" t="s">
        <v>54</v>
      </c>
      <c r="E1496" s="201"/>
      <c r="F1496" s="201"/>
      <c r="G1496" s="201"/>
      <c r="H1496" s="201" t="s">
        <v>3232</v>
      </c>
      <c r="I1496" s="201"/>
      <c r="J1496" s="201"/>
      <c r="K1496" s="201"/>
      <c r="L1496" s="201"/>
    </row>
    <row r="1497" spans="1:12">
      <c r="A1497" s="334" t="s">
        <v>1116</v>
      </c>
      <c r="B1497" s="334"/>
      <c r="C1497" s="334"/>
      <c r="D1497" s="334" t="s">
        <v>343</v>
      </c>
      <c r="E1497" s="334"/>
      <c r="F1497" s="334"/>
      <c r="G1497" s="334"/>
      <c r="H1497" s="334" t="s">
        <v>3221</v>
      </c>
      <c r="I1497" s="334"/>
      <c r="J1497" s="334"/>
      <c r="K1497" s="334"/>
      <c r="L1497" s="334"/>
    </row>
    <row r="1499" spans="1:12" ht="16.5">
      <c r="A1499" s="1" t="s">
        <v>3207</v>
      </c>
      <c r="B1499" s="741"/>
      <c r="C1499" s="741"/>
      <c r="D1499" s="741"/>
      <c r="E1499" s="741"/>
      <c r="F1499" s="741"/>
      <c r="G1499" s="741"/>
      <c r="H1499" s="741"/>
      <c r="I1499" s="741"/>
      <c r="J1499" s="741"/>
      <c r="K1499" s="741"/>
      <c r="L1499" s="742" t="s">
        <v>3208</v>
      </c>
    </row>
    <row r="1500" spans="1:12" ht="16.5">
      <c r="A1500" s="1" t="s">
        <v>3295</v>
      </c>
      <c r="B1500" s="741"/>
      <c r="C1500" s="741"/>
      <c r="D1500" s="741"/>
      <c r="E1500" s="741"/>
      <c r="F1500" s="741"/>
      <c r="G1500" s="741"/>
      <c r="H1500" s="741"/>
      <c r="I1500" s="741"/>
      <c r="J1500" s="741"/>
      <c r="K1500" s="741"/>
      <c r="L1500" s="741"/>
    </row>
    <row r="1501" spans="1:12" ht="16.5">
      <c r="A1501" s="741"/>
      <c r="B1501" s="741"/>
      <c r="C1501" s="741"/>
      <c r="D1501" s="741"/>
      <c r="E1501" s="741"/>
      <c r="F1501" s="741"/>
      <c r="G1501" s="741"/>
      <c r="H1501" s="741"/>
      <c r="I1501" s="741"/>
      <c r="J1501" s="741"/>
      <c r="K1501" s="741"/>
      <c r="L1501" s="741"/>
    </row>
    <row r="1502" spans="1:12" ht="15.75">
      <c r="A1502" s="743" t="s">
        <v>3210</v>
      </c>
      <c r="B1502" s="744"/>
      <c r="C1502" s="744"/>
      <c r="D1502" s="744"/>
      <c r="E1502" s="744"/>
      <c r="F1502" s="744"/>
      <c r="G1502" s="744"/>
      <c r="H1502" s="744"/>
      <c r="I1502" s="744"/>
      <c r="J1502" s="744"/>
      <c r="K1502" s="744"/>
      <c r="L1502" s="745"/>
    </row>
    <row r="1503" spans="1:12" ht="15.75">
      <c r="A1503" s="746" t="s">
        <v>3211</v>
      </c>
      <c r="B1503" s="747"/>
      <c r="C1503" s="747"/>
      <c r="D1503" s="747"/>
      <c r="E1503" s="747"/>
      <c r="F1503" s="747"/>
      <c r="G1503" s="747"/>
      <c r="H1503" s="747"/>
      <c r="I1503" s="747"/>
      <c r="J1503" s="747"/>
      <c r="K1503" s="747"/>
      <c r="L1503" s="748"/>
    </row>
    <row r="1504" spans="1:12" ht="16.5">
      <c r="A1504" s="303"/>
      <c r="B1504" s="301"/>
      <c r="C1504" s="301"/>
      <c r="D1504" s="301"/>
      <c r="E1504" s="301"/>
      <c r="F1504" s="301"/>
      <c r="G1504" s="301"/>
      <c r="H1504" s="301"/>
      <c r="I1504" s="301"/>
      <c r="J1504" s="301"/>
      <c r="K1504" s="301"/>
      <c r="L1504" s="302"/>
    </row>
    <row r="1505" spans="1:14" ht="16.5">
      <c r="A1505" s="767" t="s">
        <v>3401</v>
      </c>
      <c r="B1505" s="301"/>
      <c r="C1505" s="301"/>
      <c r="D1505" s="301"/>
      <c r="E1505" s="301"/>
      <c r="F1505" s="301"/>
      <c r="G1505" s="301"/>
      <c r="H1505" s="301"/>
      <c r="I1505" s="301"/>
      <c r="J1505" s="301"/>
      <c r="K1505" s="301"/>
      <c r="L1505" s="302"/>
    </row>
    <row r="1506" spans="1:14" ht="16.5">
      <c r="A1506" s="751"/>
      <c r="B1506" s="752"/>
      <c r="C1506" s="752"/>
      <c r="D1506" s="752"/>
      <c r="E1506" s="752"/>
      <c r="F1506" s="752"/>
      <c r="G1506" s="752"/>
      <c r="H1506" s="752"/>
      <c r="I1506" s="752"/>
      <c r="J1506" s="752"/>
      <c r="K1506" s="752"/>
      <c r="L1506" s="753"/>
    </row>
    <row r="1507" spans="1:14" ht="15.75">
      <c r="A1507" s="270"/>
      <c r="B1507" s="357" t="s">
        <v>3213</v>
      </c>
      <c r="C1507" s="267" t="s">
        <v>8</v>
      </c>
      <c r="D1507" s="268"/>
      <c r="E1507" s="273" t="s">
        <v>3214</v>
      </c>
      <c r="F1507" s="271"/>
      <c r="G1507" s="271"/>
      <c r="H1507" s="271"/>
      <c r="I1507" s="271"/>
      <c r="J1507" s="272"/>
      <c r="K1507" s="287" t="s">
        <v>16</v>
      </c>
      <c r="L1507" s="268"/>
    </row>
    <row r="1508" spans="1:14" ht="15.75">
      <c r="A1508" s="277" t="s">
        <v>3215</v>
      </c>
      <c r="B1508" s="337" t="s">
        <v>11</v>
      </c>
      <c r="C1508" s="278" t="s">
        <v>312</v>
      </c>
      <c r="D1508" s="279"/>
      <c r="E1508" s="768" t="s">
        <v>14</v>
      </c>
      <c r="F1508" s="755"/>
      <c r="G1508" s="768" t="s">
        <v>15</v>
      </c>
      <c r="H1508" s="755"/>
      <c r="I1508" s="267" t="s">
        <v>19</v>
      </c>
      <c r="J1508" s="268"/>
      <c r="K1508" s="346" t="s">
        <v>20</v>
      </c>
      <c r="L1508" s="279"/>
    </row>
    <row r="1509" spans="1:14" ht="15.75">
      <c r="A1509" s="393"/>
      <c r="B1509" s="757"/>
      <c r="C1509" s="756"/>
      <c r="D1509" s="757"/>
      <c r="E1509" s="769" t="s">
        <v>13</v>
      </c>
      <c r="F1509" s="759"/>
      <c r="G1509" s="346" t="s">
        <v>3216</v>
      </c>
      <c r="H1509" s="279"/>
      <c r="I1509" s="756"/>
      <c r="J1509" s="757"/>
      <c r="K1509" s="756"/>
      <c r="L1509" s="757"/>
    </row>
    <row r="1510" spans="1:14">
      <c r="A1510" s="760">
        <v>1</v>
      </c>
      <c r="B1510" s="760">
        <v>2</v>
      </c>
      <c r="C1510" s="761">
        <v>3</v>
      </c>
      <c r="D1510" s="762"/>
      <c r="E1510" s="761">
        <v>4</v>
      </c>
      <c r="F1510" s="762"/>
      <c r="G1510" s="761">
        <v>5</v>
      </c>
      <c r="H1510" s="762"/>
      <c r="I1510" s="761">
        <v>6</v>
      </c>
      <c r="J1510" s="762"/>
      <c r="K1510" s="761">
        <v>7</v>
      </c>
      <c r="L1510" s="762"/>
    </row>
    <row r="1511" spans="1:14">
      <c r="A1511" s="77" t="s">
        <v>3083</v>
      </c>
      <c r="B1511" s="38"/>
      <c r="C1511" s="63"/>
      <c r="D1511" s="41"/>
      <c r="E1511" s="52"/>
      <c r="F1511" s="62"/>
      <c r="G1511" s="52"/>
      <c r="H1511" s="41"/>
      <c r="I1511" s="52"/>
      <c r="J1511" s="62"/>
      <c r="K1511" s="63"/>
      <c r="L1511" s="62"/>
    </row>
    <row r="1512" spans="1:14">
      <c r="A1512" s="365" t="s">
        <v>3084</v>
      </c>
      <c r="B1512" s="38"/>
      <c r="C1512" s="63"/>
      <c r="D1512" s="41"/>
      <c r="E1512" s="52"/>
      <c r="F1512" s="41"/>
      <c r="G1512" s="52"/>
      <c r="H1512" s="41"/>
      <c r="I1512" s="52"/>
      <c r="J1512" s="41"/>
      <c r="K1512" s="63"/>
      <c r="L1512" s="41"/>
    </row>
    <row r="1513" spans="1:14">
      <c r="A1513" s="365" t="s">
        <v>3085</v>
      </c>
      <c r="B1513" s="38"/>
      <c r="C1513" s="52"/>
      <c r="D1513" s="41"/>
      <c r="E1513" s="52"/>
      <c r="F1513" s="41"/>
      <c r="G1513" s="52"/>
      <c r="H1513" s="41"/>
      <c r="I1513" s="52"/>
      <c r="J1513" s="41"/>
      <c r="K1513" s="52"/>
      <c r="L1513" s="41"/>
    </row>
    <row r="1514" spans="1:14">
      <c r="A1514" s="39" t="s">
        <v>3088</v>
      </c>
      <c r="B1514" s="38" t="s">
        <v>100</v>
      </c>
      <c r="C1514" s="879" t="s">
        <v>36</v>
      </c>
      <c r="D1514" s="880">
        <v>57375</v>
      </c>
      <c r="E1514" s="879" t="s">
        <v>36</v>
      </c>
      <c r="F1514" s="880">
        <v>27000</v>
      </c>
      <c r="G1514" s="879" t="s">
        <v>36</v>
      </c>
      <c r="H1514" s="880">
        <v>48000</v>
      </c>
      <c r="I1514" s="879" t="s">
        <v>36</v>
      </c>
      <c r="J1514" s="880">
        <v>75000</v>
      </c>
      <c r="K1514" s="879" t="s">
        <v>36</v>
      </c>
      <c r="L1514" s="880">
        <v>75000</v>
      </c>
      <c r="N1514" s="46"/>
    </row>
    <row r="1515" spans="1:14">
      <c r="A1515" s="386" t="s">
        <v>3089</v>
      </c>
      <c r="B1515" s="822"/>
      <c r="C1515" s="833" t="s">
        <v>36</v>
      </c>
      <c r="D1515" s="834">
        <f>D1514</f>
        <v>57375</v>
      </c>
      <c r="E1515" s="841" t="s">
        <v>36</v>
      </c>
      <c r="F1515" s="834">
        <f>F1514</f>
        <v>27000</v>
      </c>
      <c r="G1515" s="841" t="s">
        <v>36</v>
      </c>
      <c r="H1515" s="834">
        <f>H1514</f>
        <v>48000</v>
      </c>
      <c r="I1515" s="841" t="s">
        <v>36</v>
      </c>
      <c r="J1515" s="834">
        <f>J1514</f>
        <v>75000</v>
      </c>
      <c r="K1515" s="833" t="s">
        <v>36</v>
      </c>
      <c r="L1515" s="834">
        <f>L1514</f>
        <v>75000</v>
      </c>
    </row>
    <row r="1516" spans="1:14">
      <c r="A1516" s="407" t="s">
        <v>3402</v>
      </c>
      <c r="B1516" s="790"/>
      <c r="C1516" s="809" t="s">
        <v>36</v>
      </c>
      <c r="D1516" s="765">
        <f>D1514</f>
        <v>57375</v>
      </c>
      <c r="E1516" s="809" t="s">
        <v>36</v>
      </c>
      <c r="F1516" s="765">
        <f>F1514</f>
        <v>27000</v>
      </c>
      <c r="G1516" s="809" t="s">
        <v>36</v>
      </c>
      <c r="H1516" s="765">
        <f>H1514</f>
        <v>48000</v>
      </c>
      <c r="I1516" s="809" t="s">
        <v>36</v>
      </c>
      <c r="J1516" s="765">
        <f>J1514</f>
        <v>75000</v>
      </c>
      <c r="K1516" s="809" t="s">
        <v>36</v>
      </c>
      <c r="L1516" s="765">
        <f>L1514</f>
        <v>75000</v>
      </c>
      <c r="N1516" s="46"/>
    </row>
    <row r="1517" spans="1:14">
      <c r="A1517" s="90"/>
      <c r="B1517" s="38"/>
      <c r="C1517" s="63"/>
      <c r="D1517" s="41"/>
      <c r="E1517" s="52"/>
      <c r="F1517" s="41"/>
      <c r="G1517" s="52"/>
      <c r="H1517" s="41"/>
      <c r="I1517" s="52"/>
      <c r="J1517" s="41"/>
      <c r="K1517" s="63"/>
      <c r="L1517" s="41"/>
    </row>
    <row r="1518" spans="1:14">
      <c r="A1518" s="90" t="s">
        <v>3115</v>
      </c>
      <c r="B1518" s="38"/>
      <c r="C1518" s="63"/>
      <c r="D1518" s="41"/>
      <c r="E1518" s="52"/>
      <c r="F1518" s="41"/>
      <c r="G1518" s="52"/>
      <c r="H1518" s="41"/>
      <c r="I1518" s="52"/>
      <c r="J1518" s="41"/>
      <c r="K1518" s="63"/>
      <c r="L1518" s="41"/>
    </row>
    <row r="1519" spans="1:14">
      <c r="A1519" s="39" t="s">
        <v>3116</v>
      </c>
      <c r="B1519" s="61" t="s">
        <v>146</v>
      </c>
      <c r="C1519" s="63" t="s">
        <v>36</v>
      </c>
      <c r="D1519" s="41">
        <v>24180</v>
      </c>
      <c r="E1519" s="52" t="s">
        <v>36</v>
      </c>
      <c r="F1519" s="41">
        <v>0</v>
      </c>
      <c r="G1519" s="52" t="s">
        <v>36</v>
      </c>
      <c r="H1519" s="41">
        <v>25000</v>
      </c>
      <c r="I1519" s="52" t="s">
        <v>36</v>
      </c>
      <c r="J1519" s="41">
        <v>25000</v>
      </c>
      <c r="K1519" s="63" t="s">
        <v>36</v>
      </c>
      <c r="L1519" s="41">
        <v>25000</v>
      </c>
      <c r="N1519" s="46"/>
    </row>
    <row r="1520" spans="1:14">
      <c r="A1520" s="39" t="s">
        <v>3119</v>
      </c>
      <c r="B1520" s="38" t="s">
        <v>152</v>
      </c>
      <c r="C1520" s="63"/>
      <c r="D1520" s="41">
        <v>38990.75</v>
      </c>
      <c r="E1520" s="52"/>
      <c r="F1520" s="41">
        <v>19591</v>
      </c>
      <c r="G1520" s="52"/>
      <c r="H1520" s="41">
        <v>10409</v>
      </c>
      <c r="I1520" s="52"/>
      <c r="J1520" s="41">
        <v>30000</v>
      </c>
      <c r="K1520" s="63"/>
      <c r="L1520" s="41">
        <v>30000</v>
      </c>
      <c r="N1520" s="46"/>
    </row>
    <row r="1521" spans="1:15">
      <c r="A1521" s="39" t="s">
        <v>3389</v>
      </c>
      <c r="B1521" s="38" t="s">
        <v>166</v>
      </c>
      <c r="C1521" s="63"/>
      <c r="D1521" s="41">
        <v>4512</v>
      </c>
      <c r="E1521" s="52"/>
      <c r="F1521" s="41">
        <v>0</v>
      </c>
      <c r="G1521" s="52"/>
      <c r="H1521" s="41">
        <v>6000</v>
      </c>
      <c r="I1521" s="52"/>
      <c r="J1521" s="41">
        <v>6000</v>
      </c>
      <c r="K1521" s="63"/>
      <c r="L1521" s="41">
        <v>6000</v>
      </c>
      <c r="N1521" s="46"/>
    </row>
    <row r="1522" spans="1:15">
      <c r="A1522" s="39" t="s">
        <v>3390</v>
      </c>
      <c r="B1522" s="38" t="s">
        <v>168</v>
      </c>
      <c r="C1522" s="63"/>
      <c r="D1522" s="41">
        <v>2256</v>
      </c>
      <c r="E1522" s="52"/>
      <c r="F1522" s="41">
        <v>0</v>
      </c>
      <c r="G1522" s="52"/>
      <c r="H1522" s="41">
        <v>3000</v>
      </c>
      <c r="I1522" s="52"/>
      <c r="J1522" s="41">
        <v>3000</v>
      </c>
      <c r="K1522" s="63"/>
      <c r="L1522" s="41">
        <v>6000</v>
      </c>
      <c r="N1522" s="46"/>
    </row>
    <row r="1523" spans="1:15">
      <c r="A1523" s="39" t="s">
        <v>3352</v>
      </c>
      <c r="B1523" s="38" t="s">
        <v>196</v>
      </c>
      <c r="C1523" s="63"/>
      <c r="D1523" s="41">
        <v>72000</v>
      </c>
      <c r="E1523" s="52"/>
      <c r="F1523" s="41">
        <v>36000</v>
      </c>
      <c r="G1523" s="52"/>
      <c r="H1523" s="41">
        <v>36000</v>
      </c>
      <c r="I1523" s="52"/>
      <c r="J1523" s="41">
        <v>72000</v>
      </c>
      <c r="K1523" s="63"/>
      <c r="L1523" s="41">
        <v>72000</v>
      </c>
      <c r="N1523" s="46"/>
    </row>
    <row r="1524" spans="1:15">
      <c r="A1524" s="39" t="s">
        <v>3400</v>
      </c>
      <c r="B1524" s="38" t="s">
        <v>223</v>
      </c>
      <c r="C1524" s="63"/>
      <c r="D1524" s="41">
        <v>0</v>
      </c>
      <c r="E1524" s="52"/>
      <c r="F1524" s="41">
        <v>0</v>
      </c>
      <c r="G1524" s="52"/>
      <c r="H1524" s="41">
        <v>9000</v>
      </c>
      <c r="I1524" s="52"/>
      <c r="J1524" s="41">
        <v>9000</v>
      </c>
      <c r="K1524" s="63"/>
      <c r="L1524" s="41">
        <v>9000</v>
      </c>
    </row>
    <row r="1525" spans="1:15">
      <c r="A1525" s="821" t="s">
        <v>3204</v>
      </c>
      <c r="B1525" s="821"/>
      <c r="C1525" s="811" t="s">
        <v>36</v>
      </c>
      <c r="D1525" s="776">
        <f>SUM(D1518:D1524)</f>
        <v>141938.75</v>
      </c>
      <c r="E1525" s="811" t="s">
        <v>36</v>
      </c>
      <c r="F1525" s="776">
        <f>SUM(F1518:F1524)</f>
        <v>55591</v>
      </c>
      <c r="G1525" s="811" t="s">
        <v>36</v>
      </c>
      <c r="H1525" s="776">
        <f>SUM(H1518:H1524)</f>
        <v>89409</v>
      </c>
      <c r="I1525" s="811" t="s">
        <v>36</v>
      </c>
      <c r="J1525" s="776">
        <f>SUM(J1517:J1524)</f>
        <v>145000</v>
      </c>
      <c r="K1525" s="811" t="s">
        <v>36</v>
      </c>
      <c r="L1525" s="776">
        <f>SUM(L1518:L1524)</f>
        <v>148000</v>
      </c>
    </row>
    <row r="1526" spans="1:15">
      <c r="A1526" s="771" t="s">
        <v>3205</v>
      </c>
      <c r="B1526" s="790"/>
      <c r="C1526" s="808" t="s">
        <v>36</v>
      </c>
      <c r="D1526" s="765">
        <f>D1516+D1525</f>
        <v>199313.75</v>
      </c>
      <c r="E1526" s="809" t="s">
        <v>36</v>
      </c>
      <c r="F1526" s="765">
        <f>F1525+F1516</f>
        <v>82591</v>
      </c>
      <c r="G1526" s="809" t="s">
        <v>36</v>
      </c>
      <c r="H1526" s="765">
        <f>H1525+H1516</f>
        <v>137409</v>
      </c>
      <c r="I1526" s="809" t="s">
        <v>36</v>
      </c>
      <c r="J1526" s="765">
        <f>J1516+J1525</f>
        <v>220000</v>
      </c>
      <c r="K1526" s="809" t="s">
        <v>36</v>
      </c>
      <c r="L1526" s="765">
        <f>L1516+L1525</f>
        <v>223000</v>
      </c>
    </row>
    <row r="1527" spans="1:15">
      <c r="A1527" s="47"/>
      <c r="B1527" s="48"/>
      <c r="C1527" s="879"/>
      <c r="D1527" s="880"/>
      <c r="E1527" s="879"/>
      <c r="F1527" s="880"/>
      <c r="G1527" s="879"/>
      <c r="H1527" s="880"/>
      <c r="I1527" s="879"/>
      <c r="J1527" s="880"/>
      <c r="K1527" s="879"/>
      <c r="L1527" s="880"/>
    </row>
    <row r="1528" spans="1:15">
      <c r="A1528" s="52"/>
      <c r="B1528" s="42"/>
      <c r="C1528" s="868"/>
      <c r="D1528" s="881"/>
      <c r="E1528" s="868"/>
      <c r="F1528" s="881"/>
      <c r="G1528" s="868"/>
      <c r="H1528" s="881"/>
      <c r="I1528" s="868"/>
      <c r="J1528" s="881"/>
      <c r="K1528" s="868"/>
      <c r="L1528" s="881"/>
    </row>
    <row r="1529" spans="1:15">
      <c r="A1529" s="201" t="s">
        <v>653</v>
      </c>
      <c r="B1529" s="201"/>
      <c r="C1529" s="201" t="s">
        <v>337</v>
      </c>
      <c r="D1529" s="201"/>
      <c r="E1529" s="201"/>
      <c r="F1529" s="201"/>
      <c r="G1529" s="201"/>
      <c r="H1529" s="201" t="s">
        <v>3245</v>
      </c>
      <c r="I1529" s="201"/>
      <c r="J1529" s="201"/>
      <c r="K1529" s="201"/>
      <c r="L1529" s="201"/>
      <c r="O1529" s="496"/>
    </row>
    <row r="1530" spans="1:15" ht="16.5">
      <c r="A1530" s="741"/>
      <c r="B1530" s="741"/>
      <c r="C1530" s="741"/>
      <c r="D1530" s="741"/>
      <c r="E1530" s="741"/>
      <c r="F1530" s="741"/>
      <c r="G1530" s="741"/>
      <c r="H1530" s="741"/>
      <c r="I1530" s="741"/>
      <c r="J1530" s="741"/>
      <c r="K1530" s="741"/>
      <c r="L1530" s="741"/>
    </row>
    <row r="1531" spans="1:15" ht="16.5">
      <c r="A1531" s="741"/>
      <c r="B1531" s="741"/>
      <c r="C1531" s="741"/>
      <c r="D1531" s="741"/>
      <c r="E1531" s="741"/>
      <c r="F1531" s="741"/>
      <c r="G1531" s="741"/>
      <c r="H1531" s="741" t="s">
        <v>3219</v>
      </c>
      <c r="I1531" s="741"/>
      <c r="J1531" s="741"/>
      <c r="K1531" s="741"/>
      <c r="L1531" s="741"/>
    </row>
    <row r="1532" spans="1:15">
      <c r="A1532" s="201" t="s">
        <v>3403</v>
      </c>
      <c r="B1532" s="201"/>
      <c r="C1532" s="201"/>
      <c r="D1532" s="201" t="s">
        <v>54</v>
      </c>
      <c r="E1532" s="201"/>
      <c r="F1532" s="201"/>
      <c r="G1532" s="201"/>
      <c r="H1532" s="201" t="s">
        <v>3232</v>
      </c>
      <c r="I1532" s="201"/>
      <c r="J1532" s="201"/>
      <c r="K1532" s="201"/>
      <c r="L1532" s="201"/>
    </row>
    <row r="1533" spans="1:15">
      <c r="A1533" s="334" t="s">
        <v>1116</v>
      </c>
      <c r="B1533" s="334"/>
      <c r="C1533" s="334"/>
      <c r="D1533" s="334" t="s">
        <v>343</v>
      </c>
      <c r="E1533" s="334"/>
      <c r="F1533" s="334"/>
      <c r="G1533" s="334"/>
      <c r="H1533" s="334" t="s">
        <v>3221</v>
      </c>
      <c r="I1533" s="334"/>
      <c r="J1533" s="334"/>
      <c r="K1533" s="334"/>
      <c r="L1533" s="334"/>
    </row>
    <row r="1534" spans="1:15">
      <c r="A1534" s="334"/>
      <c r="B1534" s="334"/>
      <c r="C1534" s="334"/>
      <c r="D1534" s="334"/>
      <c r="E1534" s="334"/>
      <c r="F1534" s="334"/>
      <c r="G1534" s="334"/>
      <c r="H1534" s="334"/>
      <c r="I1534" s="334"/>
      <c r="J1534" s="334"/>
      <c r="K1534" s="334"/>
      <c r="L1534" s="334"/>
    </row>
    <row r="1535" spans="1:15">
      <c r="A1535" s="334"/>
      <c r="B1535" s="334"/>
      <c r="C1535" s="334"/>
      <c r="D1535" s="334"/>
      <c r="E1535" s="334"/>
      <c r="F1535" s="334"/>
      <c r="G1535" s="334"/>
      <c r="H1535" s="334"/>
      <c r="I1535" s="334"/>
      <c r="J1535" s="334"/>
      <c r="K1535" s="334"/>
      <c r="L1535" s="334"/>
    </row>
    <row r="1536" spans="1:15" ht="16.5">
      <c r="A1536" s="1" t="s">
        <v>3207</v>
      </c>
      <c r="B1536" s="741"/>
      <c r="C1536" s="741"/>
      <c r="D1536" s="741"/>
      <c r="E1536" s="741"/>
      <c r="F1536" s="741"/>
      <c r="G1536" s="741"/>
      <c r="H1536" s="741"/>
      <c r="I1536" s="741"/>
      <c r="J1536" s="741"/>
      <c r="K1536" s="741"/>
      <c r="L1536" s="742" t="s">
        <v>3208</v>
      </c>
    </row>
    <row r="1537" spans="1:12" ht="16.5">
      <c r="A1537" s="1" t="s">
        <v>3298</v>
      </c>
      <c r="B1537" s="741"/>
      <c r="C1537" s="741"/>
      <c r="D1537" s="741"/>
      <c r="E1537" s="741"/>
      <c r="F1537" s="741"/>
      <c r="G1537" s="741"/>
      <c r="H1537" s="741"/>
      <c r="I1537" s="741"/>
      <c r="J1537" s="741"/>
      <c r="K1537" s="741"/>
      <c r="L1537" s="741"/>
    </row>
    <row r="1538" spans="1:12" ht="16.5">
      <c r="A1538" s="741"/>
      <c r="B1538" s="741"/>
      <c r="C1538" s="741"/>
      <c r="D1538" s="741"/>
      <c r="E1538" s="741"/>
      <c r="F1538" s="741"/>
      <c r="G1538" s="741"/>
      <c r="H1538" s="741"/>
      <c r="I1538" s="741"/>
      <c r="J1538" s="741"/>
      <c r="K1538" s="741"/>
      <c r="L1538" s="741"/>
    </row>
    <row r="1539" spans="1:12" ht="15.75">
      <c r="A1539" s="743" t="s">
        <v>3210</v>
      </c>
      <c r="B1539" s="744"/>
      <c r="C1539" s="744"/>
      <c r="D1539" s="744"/>
      <c r="E1539" s="744"/>
      <c r="F1539" s="744"/>
      <c r="G1539" s="744"/>
      <c r="H1539" s="744"/>
      <c r="I1539" s="744"/>
      <c r="J1539" s="744"/>
      <c r="K1539" s="744"/>
      <c r="L1539" s="745"/>
    </row>
    <row r="1540" spans="1:12" ht="15.75">
      <c r="A1540" s="746" t="s">
        <v>3211</v>
      </c>
      <c r="B1540" s="747"/>
      <c r="C1540" s="747"/>
      <c r="D1540" s="747"/>
      <c r="E1540" s="747"/>
      <c r="F1540" s="747"/>
      <c r="G1540" s="747"/>
      <c r="H1540" s="747"/>
      <c r="I1540" s="747"/>
      <c r="J1540" s="747"/>
      <c r="K1540" s="747"/>
      <c r="L1540" s="748"/>
    </row>
    <row r="1541" spans="1:12" ht="16.5">
      <c r="A1541" s="303"/>
      <c r="B1541" s="301"/>
      <c r="C1541" s="301"/>
      <c r="D1541" s="301"/>
      <c r="E1541" s="301"/>
      <c r="F1541" s="301"/>
      <c r="G1541" s="301"/>
      <c r="H1541" s="301"/>
      <c r="I1541" s="301"/>
      <c r="J1541" s="301"/>
      <c r="K1541" s="301"/>
      <c r="L1541" s="302"/>
    </row>
    <row r="1542" spans="1:12" ht="16.5">
      <c r="A1542" s="767" t="s">
        <v>3401</v>
      </c>
      <c r="B1542" s="301"/>
      <c r="C1542" s="301"/>
      <c r="D1542" s="301"/>
      <c r="E1542" s="301"/>
      <c r="F1542" s="301"/>
      <c r="G1542" s="301"/>
      <c r="H1542" s="301"/>
      <c r="I1542" s="301"/>
      <c r="J1542" s="301"/>
      <c r="K1542" s="301"/>
      <c r="L1542" s="302"/>
    </row>
    <row r="1543" spans="1:12" ht="16.5">
      <c r="A1543" s="751"/>
      <c r="B1543" s="752"/>
      <c r="C1543" s="752"/>
      <c r="D1543" s="752"/>
      <c r="E1543" s="752"/>
      <c r="F1543" s="752"/>
      <c r="G1543" s="752"/>
      <c r="H1543" s="752"/>
      <c r="I1543" s="752"/>
      <c r="J1543" s="752"/>
      <c r="K1543" s="752"/>
      <c r="L1543" s="753"/>
    </row>
    <row r="1544" spans="1:12" ht="15.75">
      <c r="A1544" s="270"/>
      <c r="B1544" s="357" t="s">
        <v>3213</v>
      </c>
      <c r="C1544" s="267" t="s">
        <v>8</v>
      </c>
      <c r="D1544" s="268"/>
      <c r="E1544" s="273" t="s">
        <v>3214</v>
      </c>
      <c r="F1544" s="271"/>
      <c r="G1544" s="271"/>
      <c r="H1544" s="271"/>
      <c r="I1544" s="271"/>
      <c r="J1544" s="272"/>
      <c r="K1544" s="287" t="s">
        <v>16</v>
      </c>
      <c r="L1544" s="268"/>
    </row>
    <row r="1545" spans="1:12" ht="15.75">
      <c r="A1545" s="277" t="s">
        <v>3215</v>
      </c>
      <c r="B1545" s="277" t="s">
        <v>11</v>
      </c>
      <c r="C1545" s="278" t="s">
        <v>312</v>
      </c>
      <c r="D1545" s="279"/>
      <c r="E1545" s="754" t="s">
        <v>14</v>
      </c>
      <c r="F1545" s="755"/>
      <c r="G1545" s="754" t="s">
        <v>15</v>
      </c>
      <c r="H1545" s="755"/>
      <c r="I1545" s="267" t="s">
        <v>19</v>
      </c>
      <c r="J1545" s="268"/>
      <c r="K1545" s="278" t="s">
        <v>20</v>
      </c>
      <c r="L1545" s="279"/>
    </row>
    <row r="1546" spans="1:12" ht="15.75">
      <c r="A1546" s="393"/>
      <c r="B1546" s="393"/>
      <c r="C1546" s="756"/>
      <c r="D1546" s="757"/>
      <c r="E1546" s="758" t="s">
        <v>13</v>
      </c>
      <c r="F1546" s="759"/>
      <c r="G1546" s="278" t="s">
        <v>3216</v>
      </c>
      <c r="H1546" s="279"/>
      <c r="I1546" s="756"/>
      <c r="J1546" s="757"/>
      <c r="K1546" s="392"/>
      <c r="L1546" s="757"/>
    </row>
    <row r="1547" spans="1:12">
      <c r="A1547" s="760">
        <v>1</v>
      </c>
      <c r="B1547" s="760">
        <v>2</v>
      </c>
      <c r="C1547" s="761">
        <v>3</v>
      </c>
      <c r="D1547" s="762"/>
      <c r="E1547" s="761">
        <v>4</v>
      </c>
      <c r="F1547" s="762"/>
      <c r="G1547" s="761">
        <v>5</v>
      </c>
      <c r="H1547" s="762"/>
      <c r="I1547" s="761">
        <v>6</v>
      </c>
      <c r="J1547" s="762"/>
      <c r="K1547" s="761">
        <v>7</v>
      </c>
      <c r="L1547" s="762"/>
    </row>
    <row r="1548" spans="1:12">
      <c r="A1548" s="550"/>
      <c r="B1548" s="550"/>
      <c r="C1548" s="2"/>
      <c r="D1548" s="41"/>
      <c r="E1548" s="40"/>
      <c r="F1548" s="41"/>
      <c r="G1548" s="40"/>
      <c r="H1548" s="41"/>
      <c r="I1548" s="63"/>
      <c r="J1548" s="41"/>
      <c r="K1548" s="40"/>
      <c r="L1548" s="41"/>
    </row>
    <row r="1549" spans="1:12">
      <c r="A1549" s="556" t="s">
        <v>3170</v>
      </c>
      <c r="B1549" s="703"/>
      <c r="C1549" s="2"/>
      <c r="D1549" s="41"/>
      <c r="E1549" s="40"/>
      <c r="F1549" s="41"/>
      <c r="G1549" s="40"/>
      <c r="H1549" s="41"/>
      <c r="I1549" s="63"/>
      <c r="J1549" s="41"/>
      <c r="K1549" s="40"/>
      <c r="L1549" s="41"/>
    </row>
    <row r="1550" spans="1:12">
      <c r="A1550" s="556" t="s">
        <v>3404</v>
      </c>
      <c r="B1550" s="703" t="s">
        <v>233</v>
      </c>
      <c r="C1550" s="63" t="s">
        <v>36</v>
      </c>
      <c r="D1550" s="41">
        <v>0</v>
      </c>
      <c r="E1550" s="40" t="s">
        <v>36</v>
      </c>
      <c r="F1550" s="41">
        <v>0</v>
      </c>
      <c r="G1550" s="40" t="s">
        <v>36</v>
      </c>
      <c r="H1550" s="41">
        <v>0</v>
      </c>
      <c r="I1550" s="63" t="s">
        <v>36</v>
      </c>
      <c r="J1550" s="41">
        <v>0</v>
      </c>
      <c r="K1550" s="40" t="s">
        <v>36</v>
      </c>
      <c r="L1550" s="41">
        <v>25000</v>
      </c>
    </row>
    <row r="1551" spans="1:12">
      <c r="A1551" s="39" t="s">
        <v>3171</v>
      </c>
      <c r="B1551" s="61" t="s">
        <v>359</v>
      </c>
      <c r="C1551" s="80"/>
      <c r="D1551" s="50">
        <v>0</v>
      </c>
      <c r="E1551" s="80"/>
      <c r="F1551" s="50">
        <v>0</v>
      </c>
      <c r="G1551" s="80"/>
      <c r="H1551" s="50">
        <v>28000</v>
      </c>
      <c r="I1551" s="81"/>
      <c r="J1551" s="50">
        <v>28000</v>
      </c>
      <c r="K1551" s="80"/>
      <c r="L1551" s="50">
        <v>0</v>
      </c>
    </row>
    <row r="1552" spans="1:12">
      <c r="A1552" s="771" t="s">
        <v>3405</v>
      </c>
      <c r="B1552" s="772"/>
      <c r="C1552" s="882" t="s">
        <v>36</v>
      </c>
      <c r="D1552" s="883">
        <f>SUM(D1549:D1551)</f>
        <v>0</v>
      </c>
      <c r="E1552" s="884" t="s">
        <v>36</v>
      </c>
      <c r="F1552" s="883">
        <f>SUM(F1549:F1551)</f>
        <v>0</v>
      </c>
      <c r="G1552" s="884" t="s">
        <v>36</v>
      </c>
      <c r="H1552" s="883">
        <f>SUM(H1548:H1551)</f>
        <v>28000</v>
      </c>
      <c r="I1552" s="882" t="s">
        <v>36</v>
      </c>
      <c r="J1552" s="883">
        <f>SUM(J1548:J1551)</f>
        <v>28000</v>
      </c>
      <c r="K1552" s="884" t="s">
        <v>36</v>
      </c>
      <c r="L1552" s="883">
        <f>SUM(L1548:L1551)</f>
        <v>25000</v>
      </c>
    </row>
    <row r="1553" spans="1:12" ht="15.75" thickBot="1">
      <c r="A1553" s="793" t="s">
        <v>3269</v>
      </c>
      <c r="B1553" s="794"/>
      <c r="C1553" s="815" t="s">
        <v>36</v>
      </c>
      <c r="D1553" s="796">
        <f>D1516+D1525+D1552</f>
        <v>199313.75</v>
      </c>
      <c r="E1553" s="815" t="s">
        <v>36</v>
      </c>
      <c r="F1553" s="796">
        <f>F1552+F1525+F1516</f>
        <v>82591</v>
      </c>
      <c r="G1553" s="815" t="s">
        <v>36</v>
      </c>
      <c r="H1553" s="796">
        <f>H1552+H1525+H1516</f>
        <v>165409</v>
      </c>
      <c r="I1553" s="816" t="s">
        <v>36</v>
      </c>
      <c r="J1553" s="796">
        <f>J1516+J1525+J1552</f>
        <v>248000</v>
      </c>
      <c r="K1553" s="815" t="s">
        <v>36</v>
      </c>
      <c r="L1553" s="796">
        <f>L1516+L1525+L1552</f>
        <v>248000</v>
      </c>
    </row>
    <row r="1554" spans="1:12" ht="15.75" thickTop="1">
      <c r="A1554" s="550"/>
      <c r="B1554" s="550"/>
      <c r="C1554" s="2"/>
      <c r="D1554" s="41"/>
      <c r="E1554" s="40"/>
      <c r="F1554" s="41"/>
      <c r="G1554" s="40"/>
      <c r="H1554" s="41"/>
      <c r="I1554" s="63"/>
      <c r="J1554" s="41"/>
      <c r="K1554" s="40"/>
      <c r="L1554" s="41"/>
    </row>
    <row r="1555" spans="1:12">
      <c r="A1555" s="550"/>
      <c r="B1555" s="550"/>
      <c r="C1555" s="2"/>
      <c r="D1555" s="41"/>
      <c r="E1555" s="40"/>
      <c r="F1555" s="41"/>
      <c r="G1555" s="40"/>
      <c r="H1555" s="41"/>
      <c r="I1555" s="63"/>
      <c r="J1555" s="41"/>
      <c r="K1555" s="40"/>
      <c r="L1555" s="41"/>
    </row>
    <row r="1556" spans="1:12">
      <c r="A1556" s="550"/>
      <c r="B1556" s="550"/>
      <c r="C1556" s="2"/>
      <c r="D1556" s="41"/>
      <c r="E1556" s="40"/>
      <c r="F1556" s="41"/>
      <c r="G1556" s="40"/>
      <c r="H1556" s="41"/>
      <c r="I1556" s="63"/>
      <c r="J1556" s="41"/>
      <c r="K1556" s="40"/>
      <c r="L1556" s="41"/>
    </row>
    <row r="1557" spans="1:12">
      <c r="A1557" s="550"/>
      <c r="B1557" s="550"/>
      <c r="C1557" s="2"/>
      <c r="D1557" s="41"/>
      <c r="E1557" s="40"/>
      <c r="F1557" s="41"/>
      <c r="G1557" s="40"/>
      <c r="H1557" s="41"/>
      <c r="I1557" s="63"/>
      <c r="J1557" s="41"/>
      <c r="K1557" s="40"/>
      <c r="L1557" s="41"/>
    </row>
    <row r="1558" spans="1:12">
      <c r="A1558" s="550"/>
      <c r="B1558" s="550"/>
      <c r="C1558" s="2"/>
      <c r="D1558" s="41"/>
      <c r="E1558" s="40"/>
      <c r="F1558" s="41"/>
      <c r="G1558" s="40"/>
      <c r="H1558" s="41"/>
      <c r="I1558" s="63"/>
      <c r="J1558" s="41"/>
      <c r="K1558" s="40"/>
      <c r="L1558" s="41"/>
    </row>
    <row r="1559" spans="1:12">
      <c r="A1559" s="550"/>
      <c r="B1559" s="550"/>
      <c r="C1559" s="2"/>
      <c r="D1559" s="41"/>
      <c r="E1559" s="40"/>
      <c r="F1559" s="41"/>
      <c r="G1559" s="40"/>
      <c r="H1559" s="41"/>
      <c r="I1559" s="63"/>
      <c r="J1559" s="41"/>
      <c r="K1559" s="40"/>
      <c r="L1559" s="41"/>
    </row>
    <row r="1560" spans="1:12">
      <c r="A1560" s="550"/>
      <c r="B1560" s="550"/>
      <c r="C1560" s="2"/>
      <c r="D1560" s="41"/>
      <c r="E1560" s="40"/>
      <c r="F1560" s="41"/>
      <c r="G1560" s="40"/>
      <c r="H1560" s="41"/>
      <c r="I1560" s="63"/>
      <c r="J1560" s="41"/>
      <c r="K1560" s="40"/>
      <c r="L1560" s="41"/>
    </row>
    <row r="1561" spans="1:12">
      <c r="A1561" s="550"/>
      <c r="B1561" s="550"/>
      <c r="C1561" s="2"/>
      <c r="D1561" s="41"/>
      <c r="E1561" s="40"/>
      <c r="F1561" s="41"/>
      <c r="G1561" s="40"/>
      <c r="H1561" s="41"/>
      <c r="I1561" s="63"/>
      <c r="J1561" s="41"/>
      <c r="K1561" s="40"/>
      <c r="L1561" s="41"/>
    </row>
    <row r="1562" spans="1:12">
      <c r="A1562" s="550"/>
      <c r="B1562" s="550"/>
      <c r="C1562" s="2"/>
      <c r="D1562" s="41"/>
      <c r="E1562" s="40"/>
      <c r="F1562" s="41"/>
      <c r="G1562" s="40"/>
      <c r="H1562" s="41"/>
      <c r="I1562" s="63"/>
      <c r="J1562" s="41"/>
      <c r="K1562" s="40"/>
      <c r="L1562" s="41"/>
    </row>
    <row r="1563" spans="1:12">
      <c r="A1563" s="550"/>
      <c r="B1563" s="550"/>
      <c r="C1563" s="2"/>
      <c r="D1563" s="41"/>
      <c r="E1563" s="40"/>
      <c r="F1563" s="41"/>
      <c r="G1563" s="40"/>
      <c r="H1563" s="41"/>
      <c r="I1563" s="63"/>
      <c r="J1563" s="41"/>
      <c r="K1563" s="40"/>
      <c r="L1563" s="41"/>
    </row>
    <row r="1564" spans="1:12">
      <c r="A1564" s="858"/>
      <c r="B1564" s="858"/>
      <c r="C1564" s="115"/>
      <c r="D1564" s="50"/>
      <c r="E1564" s="80"/>
      <c r="F1564" s="50"/>
      <c r="G1564" s="80"/>
      <c r="H1564" s="50"/>
      <c r="I1564" s="81"/>
      <c r="J1564" s="50"/>
      <c r="K1564" s="80"/>
      <c r="L1564" s="50"/>
    </row>
    <row r="1566" spans="1:12">
      <c r="A1566" s="201" t="s">
        <v>653</v>
      </c>
      <c r="B1566" s="201"/>
      <c r="C1566" s="201" t="s">
        <v>337</v>
      </c>
      <c r="D1566" s="201"/>
      <c r="E1566" s="201"/>
      <c r="F1566" s="201"/>
      <c r="G1566" s="201"/>
      <c r="H1566" s="201" t="s">
        <v>3245</v>
      </c>
      <c r="I1566" s="201"/>
      <c r="J1566" s="201"/>
      <c r="K1566" s="201"/>
      <c r="L1566" s="201"/>
    </row>
    <row r="1567" spans="1:12" ht="16.5">
      <c r="A1567" s="741"/>
      <c r="B1567" s="741"/>
      <c r="C1567" s="741"/>
      <c r="D1567" s="741"/>
      <c r="E1567" s="741"/>
      <c r="F1567" s="741"/>
      <c r="G1567" s="741"/>
      <c r="H1567" s="741"/>
      <c r="I1567" s="741"/>
      <c r="J1567" s="741"/>
      <c r="K1567" s="741"/>
      <c r="L1567" s="741"/>
    </row>
    <row r="1568" spans="1:12" ht="16.5">
      <c r="A1568" s="741"/>
      <c r="B1568" s="741"/>
      <c r="C1568" s="741"/>
      <c r="D1568" s="741"/>
      <c r="E1568" s="741"/>
      <c r="F1568" s="741"/>
      <c r="G1568" s="741"/>
      <c r="H1568" s="741" t="s">
        <v>3219</v>
      </c>
      <c r="I1568" s="741"/>
      <c r="J1568" s="741"/>
      <c r="K1568" s="741"/>
      <c r="L1568" s="741"/>
    </row>
    <row r="1569" spans="1:12">
      <c r="A1569" s="201" t="s">
        <v>3403</v>
      </c>
      <c r="B1569" s="201"/>
      <c r="C1569" s="201"/>
      <c r="D1569" s="201" t="s">
        <v>54</v>
      </c>
      <c r="E1569" s="201"/>
      <c r="F1569" s="201"/>
      <c r="G1569" s="201"/>
      <c r="H1569" s="201" t="s">
        <v>3232</v>
      </c>
      <c r="I1569" s="201"/>
      <c r="J1569" s="201"/>
      <c r="K1569" s="201"/>
      <c r="L1569" s="201"/>
    </row>
    <row r="1570" spans="1:12">
      <c r="A1570" s="334" t="s">
        <v>1116</v>
      </c>
      <c r="B1570" s="334"/>
      <c r="C1570" s="334"/>
      <c r="D1570" s="334" t="s">
        <v>343</v>
      </c>
      <c r="E1570" s="334"/>
      <c r="F1570" s="334"/>
      <c r="G1570" s="334"/>
      <c r="H1570" s="334" t="s">
        <v>3221</v>
      </c>
      <c r="I1570" s="334"/>
      <c r="J1570" s="334"/>
      <c r="K1570" s="334"/>
      <c r="L1570" s="334"/>
    </row>
    <row r="1571" spans="1:12">
      <c r="A1571" s="334"/>
      <c r="B1571" s="334"/>
      <c r="C1571" s="334"/>
      <c r="D1571" s="334"/>
      <c r="E1571" s="334"/>
      <c r="F1571" s="334"/>
      <c r="G1571" s="334"/>
      <c r="H1571" s="334"/>
      <c r="I1571" s="334"/>
      <c r="J1571" s="334"/>
      <c r="K1571" s="334"/>
      <c r="L1571" s="334"/>
    </row>
    <row r="1572" spans="1:12">
      <c r="A1572" s="334"/>
      <c r="B1572" s="334"/>
      <c r="C1572" s="334"/>
      <c r="D1572" s="334"/>
      <c r="E1572" s="334"/>
      <c r="F1572" s="334"/>
      <c r="G1572" s="334"/>
      <c r="H1572" s="334"/>
      <c r="I1572" s="334"/>
      <c r="J1572" s="334"/>
      <c r="K1572" s="334"/>
      <c r="L1572" s="334"/>
    </row>
    <row r="1573" spans="1:12">
      <c r="A1573" s="1" t="s">
        <v>3207</v>
      </c>
      <c r="B1573" s="334"/>
      <c r="C1573" s="334"/>
      <c r="D1573" s="334"/>
      <c r="E1573" s="334"/>
      <c r="F1573" s="334"/>
      <c r="G1573" s="334"/>
      <c r="H1573" s="334"/>
      <c r="I1573" s="334"/>
      <c r="J1573" s="334"/>
      <c r="K1573" s="334"/>
      <c r="L1573" s="742" t="s">
        <v>3208</v>
      </c>
    </row>
    <row r="1574" spans="1:12">
      <c r="A1574" s="1" t="s">
        <v>3295</v>
      </c>
      <c r="B1574" s="334"/>
      <c r="C1574" s="334"/>
      <c r="D1574" s="334"/>
      <c r="E1574" s="334"/>
      <c r="F1574" s="334"/>
      <c r="G1574" s="334"/>
      <c r="H1574" s="334"/>
      <c r="I1574" s="334"/>
      <c r="J1574" s="334"/>
      <c r="K1574" s="334"/>
      <c r="L1574" s="334"/>
    </row>
    <row r="1576" spans="1:12" ht="15.75">
      <c r="A1576" s="743" t="s">
        <v>3210</v>
      </c>
      <c r="B1576" s="744"/>
      <c r="C1576" s="744"/>
      <c r="D1576" s="744"/>
      <c r="E1576" s="744"/>
      <c r="F1576" s="744"/>
      <c r="G1576" s="744"/>
      <c r="H1576" s="744"/>
      <c r="I1576" s="744"/>
      <c r="J1576" s="744"/>
      <c r="K1576" s="744"/>
      <c r="L1576" s="745"/>
    </row>
    <row r="1577" spans="1:12" ht="15.75">
      <c r="A1577" s="746" t="s">
        <v>3211</v>
      </c>
      <c r="B1577" s="747"/>
      <c r="C1577" s="747"/>
      <c r="D1577" s="747"/>
      <c r="E1577" s="747"/>
      <c r="F1577" s="747"/>
      <c r="G1577" s="747"/>
      <c r="H1577" s="747"/>
      <c r="I1577" s="747"/>
      <c r="J1577" s="747"/>
      <c r="K1577" s="747"/>
      <c r="L1577" s="748"/>
    </row>
    <row r="1578" spans="1:12" ht="16.5">
      <c r="A1578" s="303"/>
      <c r="B1578" s="301"/>
      <c r="C1578" s="301"/>
      <c r="D1578" s="301"/>
      <c r="E1578" s="301"/>
      <c r="F1578" s="301"/>
      <c r="G1578" s="301"/>
      <c r="H1578" s="301"/>
      <c r="I1578" s="301"/>
      <c r="J1578" s="301"/>
      <c r="K1578" s="301"/>
      <c r="L1578" s="302"/>
    </row>
    <row r="1579" spans="1:12" ht="16.5">
      <c r="A1579" s="885" t="s">
        <v>3406</v>
      </c>
      <c r="B1579" s="301"/>
      <c r="C1579" s="301"/>
      <c r="D1579" s="301"/>
      <c r="E1579" s="301"/>
      <c r="F1579" s="301"/>
      <c r="G1579" s="301"/>
      <c r="H1579" s="301"/>
      <c r="I1579" s="301"/>
      <c r="J1579" s="301"/>
      <c r="K1579" s="301"/>
      <c r="L1579" s="302"/>
    </row>
    <row r="1580" spans="1:12" ht="16.5">
      <c r="A1580" s="751"/>
      <c r="B1580" s="752"/>
      <c r="C1580" s="752"/>
      <c r="D1580" s="752"/>
      <c r="E1580" s="752"/>
      <c r="F1580" s="752"/>
      <c r="G1580" s="752"/>
      <c r="H1580" s="752"/>
      <c r="I1580" s="752"/>
      <c r="J1580" s="752"/>
      <c r="K1580" s="752"/>
      <c r="L1580" s="753"/>
    </row>
    <row r="1581" spans="1:12" ht="15.75">
      <c r="A1581" s="270"/>
      <c r="B1581" s="357" t="s">
        <v>3213</v>
      </c>
      <c r="C1581" s="267" t="s">
        <v>8</v>
      </c>
      <c r="D1581" s="268"/>
      <c r="E1581" s="273" t="s">
        <v>3214</v>
      </c>
      <c r="F1581" s="271"/>
      <c r="G1581" s="271"/>
      <c r="H1581" s="271"/>
      <c r="I1581" s="271"/>
      <c r="J1581" s="272"/>
      <c r="K1581" s="886" t="s">
        <v>16</v>
      </c>
      <c r="L1581" s="887"/>
    </row>
    <row r="1582" spans="1:12" ht="15.75">
      <c r="A1582" s="277" t="s">
        <v>3215</v>
      </c>
      <c r="B1582" s="277" t="s">
        <v>11</v>
      </c>
      <c r="C1582" s="278" t="s">
        <v>312</v>
      </c>
      <c r="D1582" s="279"/>
      <c r="E1582" s="754" t="s">
        <v>14</v>
      </c>
      <c r="F1582" s="755"/>
      <c r="G1582" s="754" t="s">
        <v>15</v>
      </c>
      <c r="H1582" s="755"/>
      <c r="I1582" s="267" t="s">
        <v>19</v>
      </c>
      <c r="J1582" s="268"/>
      <c r="K1582" s="888" t="s">
        <v>20</v>
      </c>
      <c r="L1582" s="889"/>
    </row>
    <row r="1583" spans="1:12" ht="15.75">
      <c r="A1583" s="393"/>
      <c r="B1583" s="393"/>
      <c r="C1583" s="756"/>
      <c r="D1583" s="757"/>
      <c r="E1583" s="758" t="s">
        <v>13</v>
      </c>
      <c r="F1583" s="759"/>
      <c r="G1583" s="278" t="s">
        <v>3216</v>
      </c>
      <c r="H1583" s="279"/>
      <c r="I1583" s="756"/>
      <c r="J1583" s="757"/>
      <c r="K1583" s="890"/>
      <c r="L1583" s="891"/>
    </row>
    <row r="1584" spans="1:12">
      <c r="A1584" s="760">
        <v>1</v>
      </c>
      <c r="B1584" s="760">
        <v>2</v>
      </c>
      <c r="C1584" s="761">
        <v>3</v>
      </c>
      <c r="D1584" s="762"/>
      <c r="E1584" s="761">
        <v>4</v>
      </c>
      <c r="F1584" s="762"/>
      <c r="G1584" s="761">
        <v>5</v>
      </c>
      <c r="H1584" s="762"/>
      <c r="I1584" s="761">
        <v>6</v>
      </c>
      <c r="J1584" s="762"/>
      <c r="K1584" s="853">
        <v>7</v>
      </c>
      <c r="L1584" s="854"/>
    </row>
    <row r="1585" spans="1:14">
      <c r="A1585" s="118" t="s">
        <v>3083</v>
      </c>
      <c r="B1585" s="59"/>
      <c r="C1585" s="63"/>
      <c r="D1585" s="41"/>
      <c r="E1585" s="40"/>
      <c r="F1585" s="41"/>
      <c r="G1585" s="40"/>
      <c r="H1585" s="41"/>
      <c r="I1585" s="63"/>
      <c r="J1585" s="45"/>
      <c r="K1585" s="40"/>
      <c r="L1585" s="41"/>
    </row>
    <row r="1586" spans="1:14">
      <c r="A1586" s="365" t="s">
        <v>3084</v>
      </c>
      <c r="B1586" s="38"/>
      <c r="C1586" s="63"/>
      <c r="D1586" s="41"/>
      <c r="E1586" s="40"/>
      <c r="F1586" s="41"/>
      <c r="G1586" s="40"/>
      <c r="H1586" s="41"/>
      <c r="I1586" s="63"/>
      <c r="J1586" s="41"/>
      <c r="K1586" s="40"/>
      <c r="L1586" s="41"/>
    </row>
    <row r="1587" spans="1:14">
      <c r="A1587" s="365" t="s">
        <v>3085</v>
      </c>
      <c r="B1587" s="38"/>
      <c r="C1587" s="63"/>
      <c r="D1587" s="41"/>
      <c r="E1587" s="40"/>
      <c r="F1587" s="41"/>
      <c r="G1587" s="40"/>
      <c r="H1587" s="41"/>
      <c r="I1587" s="63"/>
      <c r="J1587" s="41"/>
      <c r="K1587" s="40"/>
      <c r="L1587" s="41"/>
    </row>
    <row r="1588" spans="1:14">
      <c r="A1588" s="39" t="s">
        <v>3086</v>
      </c>
      <c r="B1588" s="38" t="s">
        <v>3087</v>
      </c>
      <c r="C1588" s="63" t="s">
        <v>36</v>
      </c>
      <c r="D1588" s="41">
        <v>241056</v>
      </c>
      <c r="E1588" s="40" t="s">
        <v>36</v>
      </c>
      <c r="F1588" s="41">
        <v>120528</v>
      </c>
      <c r="G1588" s="40" t="s">
        <v>36</v>
      </c>
      <c r="H1588" s="41">
        <v>120528</v>
      </c>
      <c r="I1588" s="63" t="s">
        <v>36</v>
      </c>
      <c r="J1588" s="41">
        <v>241056</v>
      </c>
      <c r="K1588" s="40" t="s">
        <v>36</v>
      </c>
      <c r="L1588" s="41">
        <v>248376</v>
      </c>
      <c r="N1588" s="41"/>
    </row>
    <row r="1589" spans="1:14">
      <c r="A1589" s="407" t="s">
        <v>3089</v>
      </c>
      <c r="B1589" s="790"/>
      <c r="C1589" s="808" t="s">
        <v>36</v>
      </c>
      <c r="D1589" s="765">
        <f>D1588</f>
        <v>241056</v>
      </c>
      <c r="E1589" s="808" t="s">
        <v>36</v>
      </c>
      <c r="F1589" s="765">
        <f>F1588</f>
        <v>120528</v>
      </c>
      <c r="G1589" s="808" t="s">
        <v>36</v>
      </c>
      <c r="H1589" s="765">
        <f>H1588</f>
        <v>120528</v>
      </c>
      <c r="I1589" s="809" t="s">
        <v>36</v>
      </c>
      <c r="J1589" s="765">
        <f>J1588</f>
        <v>241056</v>
      </c>
      <c r="K1589" s="808" t="s">
        <v>36</v>
      </c>
      <c r="L1589" s="765">
        <f>L1588</f>
        <v>248376</v>
      </c>
      <c r="N1589" s="45"/>
    </row>
    <row r="1590" spans="1:14">
      <c r="A1590" s="90" t="s">
        <v>3090</v>
      </c>
      <c r="B1590" s="38"/>
      <c r="C1590" s="63"/>
      <c r="D1590" s="41"/>
      <c r="E1590" s="40"/>
      <c r="F1590" s="41"/>
      <c r="G1590" s="40"/>
      <c r="H1590" s="41"/>
      <c r="I1590" s="63"/>
      <c r="J1590" s="41"/>
      <c r="K1590" s="40"/>
      <c r="L1590" s="41"/>
      <c r="N1590" s="45"/>
    </row>
    <row r="1591" spans="1:14">
      <c r="A1591" s="39" t="s">
        <v>3091</v>
      </c>
      <c r="B1591" s="38" t="s">
        <v>103</v>
      </c>
      <c r="C1591" s="63" t="s">
        <v>36</v>
      </c>
      <c r="D1591" s="41">
        <v>24000</v>
      </c>
      <c r="E1591" s="40" t="s">
        <v>36</v>
      </c>
      <c r="F1591" s="41">
        <v>12000</v>
      </c>
      <c r="G1591" s="40" t="s">
        <v>36</v>
      </c>
      <c r="H1591" s="41">
        <v>12000</v>
      </c>
      <c r="I1591" s="63" t="s">
        <v>36</v>
      </c>
      <c r="J1591" s="41">
        <v>24000</v>
      </c>
      <c r="K1591" s="40" t="s">
        <v>36</v>
      </c>
      <c r="L1591" s="41">
        <v>24000</v>
      </c>
      <c r="N1591" s="45"/>
    </row>
    <row r="1592" spans="1:14">
      <c r="A1592" s="39" t="s">
        <v>3093</v>
      </c>
      <c r="B1592" s="61" t="s">
        <v>109</v>
      </c>
      <c r="C1592" s="63"/>
      <c r="D1592" s="41">
        <v>5000</v>
      </c>
      <c r="E1592" s="40"/>
      <c r="F1592" s="41">
        <v>5000</v>
      </c>
      <c r="G1592" s="40"/>
      <c r="H1592" s="41">
        <v>0</v>
      </c>
      <c r="I1592" s="63"/>
      <c r="J1592" s="41">
        <v>5000</v>
      </c>
      <c r="K1592" s="40"/>
      <c r="L1592" s="41">
        <v>6000</v>
      </c>
      <c r="N1592" s="45"/>
    </row>
    <row r="1593" spans="1:14">
      <c r="A1593" s="39" t="s">
        <v>3094</v>
      </c>
      <c r="B1593" s="61" t="s">
        <v>111</v>
      </c>
      <c r="C1593" s="63"/>
      <c r="D1593" s="41">
        <v>0</v>
      </c>
      <c r="E1593" s="40"/>
      <c r="F1593" s="41">
        <v>0</v>
      </c>
      <c r="G1593" s="40"/>
      <c r="H1593" s="41">
        <v>2000</v>
      </c>
      <c r="I1593" s="63"/>
      <c r="J1593" s="41">
        <v>2000</v>
      </c>
      <c r="K1593" s="40"/>
      <c r="L1593" s="41">
        <v>2000</v>
      </c>
    </row>
    <row r="1594" spans="1:14">
      <c r="A1594" s="39" t="s">
        <v>3095</v>
      </c>
      <c r="B1594" s="38" t="s">
        <v>635</v>
      </c>
      <c r="C1594" s="63"/>
      <c r="D1594" s="41">
        <v>5000</v>
      </c>
      <c r="E1594" s="40"/>
      <c r="F1594" s="41">
        <v>0</v>
      </c>
      <c r="G1594" s="40"/>
      <c r="H1594" s="41">
        <v>5000</v>
      </c>
      <c r="I1594" s="63"/>
      <c r="J1594" s="41">
        <v>5000</v>
      </c>
      <c r="K1594" s="40"/>
      <c r="L1594" s="41">
        <v>5000</v>
      </c>
    </row>
    <row r="1595" spans="1:14">
      <c r="A1595" s="39" t="s">
        <v>3097</v>
      </c>
      <c r="B1595" s="38" t="s">
        <v>118</v>
      </c>
      <c r="C1595" s="63"/>
      <c r="D1595" s="41">
        <v>60264</v>
      </c>
      <c r="E1595" s="40"/>
      <c r="F1595" s="41">
        <v>25110</v>
      </c>
      <c r="G1595" s="40"/>
      <c r="H1595" s="41">
        <v>35154</v>
      </c>
      <c r="I1595" s="63"/>
      <c r="J1595" s="41">
        <v>60264</v>
      </c>
      <c r="K1595" s="40"/>
      <c r="L1595" s="41">
        <v>62094</v>
      </c>
      <c r="N1595" s="46"/>
    </row>
    <row r="1596" spans="1:14">
      <c r="A1596" s="39" t="s">
        <v>3099</v>
      </c>
      <c r="B1596" s="38" t="s">
        <v>3100</v>
      </c>
      <c r="C1596" s="63"/>
      <c r="D1596" s="41">
        <v>20088</v>
      </c>
      <c r="E1596" s="40"/>
      <c r="F1596" s="41">
        <v>20088</v>
      </c>
      <c r="G1596" s="40"/>
      <c r="H1596" s="41">
        <v>0</v>
      </c>
      <c r="I1596" s="63"/>
      <c r="J1596" s="41">
        <v>20088</v>
      </c>
      <c r="K1596" s="40"/>
      <c r="L1596" s="41">
        <v>20698</v>
      </c>
      <c r="N1596" s="41"/>
    </row>
    <row r="1597" spans="1:14">
      <c r="A1597" s="39" t="s">
        <v>125</v>
      </c>
      <c r="B1597" s="38" t="s">
        <v>124</v>
      </c>
      <c r="C1597" s="63"/>
      <c r="D1597" s="41">
        <v>20088</v>
      </c>
      <c r="E1597" s="40"/>
      <c r="F1597" s="41">
        <v>0</v>
      </c>
      <c r="G1597" s="40"/>
      <c r="H1597" s="41">
        <v>20088</v>
      </c>
      <c r="I1597" s="63"/>
      <c r="J1597" s="41">
        <v>20088</v>
      </c>
      <c r="K1597" s="40"/>
      <c r="L1597" s="41">
        <v>20698</v>
      </c>
      <c r="N1597" s="45"/>
    </row>
    <row r="1598" spans="1:14">
      <c r="A1598" s="39" t="s">
        <v>3101</v>
      </c>
      <c r="B1598" s="38" t="s">
        <v>127</v>
      </c>
      <c r="C1598" s="63"/>
      <c r="D1598" s="41">
        <v>28926.720000000001</v>
      </c>
      <c r="E1598" s="40"/>
      <c r="F1598" s="41">
        <v>14463.36</v>
      </c>
      <c r="G1598" s="40"/>
      <c r="H1598" s="41">
        <v>14463.36</v>
      </c>
      <c r="I1598" s="63"/>
      <c r="J1598" s="41">
        <v>28926.720000000001</v>
      </c>
      <c r="K1598" s="40"/>
      <c r="L1598" s="41">
        <v>29805.119999999999</v>
      </c>
      <c r="N1598" s="41"/>
    </row>
    <row r="1599" spans="1:14">
      <c r="A1599" s="39" t="s">
        <v>128</v>
      </c>
      <c r="B1599" s="38" t="s">
        <v>129</v>
      </c>
      <c r="C1599" s="63"/>
      <c r="D1599" s="41">
        <v>4821.12</v>
      </c>
      <c r="E1599" s="40"/>
      <c r="F1599" s="41">
        <v>600</v>
      </c>
      <c r="G1599" s="40"/>
      <c r="H1599" s="41">
        <v>4221.1210000000001</v>
      </c>
      <c r="I1599" s="63"/>
      <c r="J1599" s="41">
        <v>4821.12</v>
      </c>
      <c r="K1599" s="40"/>
      <c r="L1599" s="41">
        <v>4967.5200000000004</v>
      </c>
      <c r="N1599" s="45"/>
    </row>
    <row r="1600" spans="1:14">
      <c r="A1600" s="39" t="s">
        <v>3106</v>
      </c>
      <c r="B1600" s="38" t="s">
        <v>131</v>
      </c>
      <c r="C1600" s="63"/>
      <c r="D1600" s="41">
        <v>2850</v>
      </c>
      <c r="E1600" s="40"/>
      <c r="F1600" s="41">
        <v>1657.26</v>
      </c>
      <c r="G1600" s="40"/>
      <c r="H1600" s="41">
        <v>1342.74</v>
      </c>
      <c r="I1600" s="63"/>
      <c r="J1600" s="41">
        <v>3000</v>
      </c>
      <c r="K1600" s="40"/>
      <c r="L1600" s="41">
        <v>3415.17</v>
      </c>
      <c r="N1600" s="45"/>
    </row>
    <row r="1601" spans="1:14">
      <c r="A1601" s="39" t="s">
        <v>3201</v>
      </c>
      <c r="B1601" s="38" t="s">
        <v>133</v>
      </c>
      <c r="C1601" s="63"/>
      <c r="D1601" s="41">
        <v>1200</v>
      </c>
      <c r="E1601" s="40"/>
      <c r="F1601" s="41">
        <v>600</v>
      </c>
      <c r="G1601" s="40"/>
      <c r="H1601" s="41">
        <v>1810.56</v>
      </c>
      <c r="I1601" s="63"/>
      <c r="J1601" s="41">
        <v>2410.56</v>
      </c>
      <c r="K1601" s="40"/>
      <c r="L1601" s="41">
        <v>2483.7600000000002</v>
      </c>
      <c r="N1601" s="45"/>
    </row>
    <row r="1602" spans="1:14">
      <c r="A1602" s="47"/>
      <c r="B1602" s="48"/>
      <c r="C1602" s="81"/>
      <c r="D1602" s="50"/>
      <c r="E1602" s="80"/>
      <c r="F1602" s="50"/>
      <c r="G1602" s="80"/>
      <c r="H1602" s="50"/>
      <c r="I1602" s="81"/>
      <c r="J1602" s="50"/>
      <c r="K1602" s="80"/>
      <c r="L1602" s="50"/>
      <c r="N1602" s="45"/>
    </row>
    <row r="1603" spans="1:14">
      <c r="A1603" s="52"/>
      <c r="B1603" s="42"/>
      <c r="N1603" s="46"/>
    </row>
    <row r="1604" spans="1:14">
      <c r="A1604" s="86" t="s">
        <v>653</v>
      </c>
      <c r="B1604" s="86"/>
      <c r="C1604" s="201" t="s">
        <v>337</v>
      </c>
      <c r="D1604" s="201"/>
      <c r="E1604" s="201"/>
      <c r="F1604" s="201"/>
      <c r="G1604" s="201"/>
      <c r="H1604" s="201" t="s">
        <v>3245</v>
      </c>
      <c r="I1604" s="201"/>
      <c r="J1604" s="201"/>
      <c r="K1604" s="201"/>
      <c r="L1604" s="201"/>
    </row>
    <row r="1605" spans="1:14" ht="16.5">
      <c r="A1605" s="741"/>
      <c r="B1605" s="741"/>
      <c r="C1605" s="741"/>
      <c r="D1605" s="741"/>
      <c r="E1605" s="741"/>
      <c r="F1605" s="741"/>
      <c r="G1605" s="741"/>
      <c r="H1605" s="741"/>
      <c r="I1605" s="741"/>
      <c r="J1605" s="741"/>
      <c r="K1605" s="741"/>
      <c r="L1605" s="741"/>
    </row>
    <row r="1606" spans="1:14" ht="16.5">
      <c r="A1606" s="741"/>
      <c r="B1606" s="741"/>
      <c r="C1606" s="741"/>
      <c r="D1606" s="741"/>
      <c r="E1606" s="741"/>
      <c r="F1606" s="741"/>
      <c r="G1606" s="741"/>
      <c r="H1606" s="741" t="s">
        <v>3219</v>
      </c>
      <c r="I1606" s="741"/>
      <c r="J1606" s="741"/>
      <c r="K1606" s="741"/>
      <c r="L1606" s="741"/>
    </row>
    <row r="1607" spans="1:14">
      <c r="A1607" s="201" t="s">
        <v>1396</v>
      </c>
      <c r="B1607" s="201"/>
      <c r="C1607" s="201"/>
      <c r="D1607" s="201" t="s">
        <v>54</v>
      </c>
      <c r="E1607" s="201"/>
      <c r="F1607" s="201"/>
      <c r="G1607" s="201"/>
      <c r="H1607" s="201" t="s">
        <v>3232</v>
      </c>
      <c r="I1607" s="201"/>
      <c r="J1607" s="201"/>
      <c r="K1607" s="201"/>
      <c r="L1607" s="201"/>
    </row>
    <row r="1608" spans="1:14">
      <c r="A1608" s="334" t="s">
        <v>1116</v>
      </c>
      <c r="B1608" s="334"/>
      <c r="C1608" s="334"/>
      <c r="D1608" s="334" t="s">
        <v>343</v>
      </c>
      <c r="E1608" s="334"/>
      <c r="F1608" s="334"/>
      <c r="G1608" s="334"/>
      <c r="H1608" s="334" t="s">
        <v>3221</v>
      </c>
      <c r="I1608" s="334"/>
      <c r="J1608" s="334"/>
      <c r="K1608" s="334"/>
      <c r="L1608" s="334"/>
    </row>
    <row r="1611" spans="1:14" ht="16.5">
      <c r="A1611" s="1" t="s">
        <v>3407</v>
      </c>
      <c r="B1611" s="741"/>
      <c r="C1611" s="741"/>
      <c r="D1611" s="741"/>
      <c r="E1611" s="741"/>
      <c r="F1611" s="741"/>
      <c r="G1611" s="741"/>
      <c r="H1611" s="741"/>
      <c r="I1611" s="741"/>
      <c r="J1611" s="741"/>
      <c r="K1611" s="741"/>
      <c r="L1611" s="742" t="s">
        <v>3208</v>
      </c>
    </row>
    <row r="1612" spans="1:14" ht="16.5">
      <c r="A1612" s="741"/>
      <c r="B1612" s="741"/>
      <c r="C1612" s="741"/>
      <c r="D1612" s="741"/>
      <c r="E1612" s="741"/>
      <c r="F1612" s="741"/>
      <c r="G1612" s="741"/>
      <c r="H1612" s="741"/>
      <c r="I1612" s="741"/>
      <c r="J1612" s="741"/>
      <c r="K1612" s="741"/>
      <c r="L1612" s="741"/>
    </row>
    <row r="1613" spans="1:14" ht="15.75">
      <c r="A1613" s="743" t="s">
        <v>3210</v>
      </c>
      <c r="B1613" s="744"/>
      <c r="C1613" s="744"/>
      <c r="D1613" s="744"/>
      <c r="E1613" s="744"/>
      <c r="F1613" s="744"/>
      <c r="G1613" s="744"/>
      <c r="H1613" s="744"/>
      <c r="I1613" s="744"/>
      <c r="J1613" s="744"/>
      <c r="K1613" s="744"/>
      <c r="L1613" s="745"/>
    </row>
    <row r="1614" spans="1:14" ht="15.75">
      <c r="A1614" s="746" t="s">
        <v>3211</v>
      </c>
      <c r="B1614" s="747"/>
      <c r="C1614" s="747"/>
      <c r="D1614" s="747"/>
      <c r="E1614" s="747"/>
      <c r="F1614" s="747"/>
      <c r="G1614" s="747"/>
      <c r="H1614" s="747"/>
      <c r="I1614" s="747"/>
      <c r="J1614" s="747"/>
      <c r="K1614" s="747"/>
      <c r="L1614" s="748"/>
    </row>
    <row r="1615" spans="1:14" ht="16.5">
      <c r="A1615" s="303"/>
      <c r="B1615" s="301"/>
      <c r="C1615" s="301"/>
      <c r="D1615" s="301"/>
      <c r="E1615" s="301"/>
      <c r="F1615" s="301"/>
      <c r="G1615" s="301"/>
      <c r="H1615" s="301"/>
      <c r="I1615" s="301"/>
      <c r="J1615" s="301"/>
      <c r="K1615" s="301"/>
      <c r="L1615" s="302"/>
    </row>
    <row r="1616" spans="1:14" ht="16.5">
      <c r="A1616" s="885" t="s">
        <v>3408</v>
      </c>
      <c r="B1616" s="301"/>
      <c r="C1616" s="301"/>
      <c r="D1616" s="301"/>
      <c r="E1616" s="301"/>
      <c r="F1616" s="301"/>
      <c r="G1616" s="301"/>
      <c r="H1616" s="301"/>
      <c r="I1616" s="301"/>
      <c r="J1616" s="301"/>
      <c r="K1616" s="301"/>
      <c r="L1616" s="302"/>
    </row>
    <row r="1617" spans="1:14" ht="16.5">
      <c r="A1617" s="751"/>
      <c r="B1617" s="752"/>
      <c r="C1617" s="752"/>
      <c r="D1617" s="752"/>
      <c r="E1617" s="752"/>
      <c r="F1617" s="752"/>
      <c r="G1617" s="752"/>
      <c r="H1617" s="752"/>
      <c r="I1617" s="752"/>
      <c r="J1617" s="752"/>
      <c r="K1617" s="752"/>
      <c r="L1617" s="753"/>
    </row>
    <row r="1618" spans="1:14" ht="15.75">
      <c r="A1618" s="270"/>
      <c r="B1618" s="284" t="s">
        <v>3213</v>
      </c>
      <c r="C1618" s="267" t="s">
        <v>8</v>
      </c>
      <c r="D1618" s="268"/>
      <c r="E1618" s="271" t="s">
        <v>3214</v>
      </c>
      <c r="F1618" s="271"/>
      <c r="G1618" s="271"/>
      <c r="H1618" s="271"/>
      <c r="I1618" s="271"/>
      <c r="J1618" s="272"/>
      <c r="K1618" s="886" t="s">
        <v>16</v>
      </c>
      <c r="L1618" s="887"/>
    </row>
    <row r="1619" spans="1:14" ht="15.75">
      <c r="A1619" s="277" t="s">
        <v>3215</v>
      </c>
      <c r="B1619" s="277" t="s">
        <v>11</v>
      </c>
      <c r="C1619" s="278" t="s">
        <v>312</v>
      </c>
      <c r="D1619" s="279"/>
      <c r="E1619" s="754" t="s">
        <v>14</v>
      </c>
      <c r="F1619" s="755"/>
      <c r="G1619" s="754" t="s">
        <v>15</v>
      </c>
      <c r="H1619" s="755"/>
      <c r="I1619" s="267" t="s">
        <v>19</v>
      </c>
      <c r="J1619" s="268"/>
      <c r="K1619" s="892" t="s">
        <v>20</v>
      </c>
      <c r="L1619" s="889"/>
    </row>
    <row r="1620" spans="1:14" ht="15.75">
      <c r="A1620" s="393"/>
      <c r="B1620" s="393"/>
      <c r="C1620" s="756"/>
      <c r="D1620" s="757"/>
      <c r="E1620" s="758" t="s">
        <v>13</v>
      </c>
      <c r="F1620" s="759"/>
      <c r="G1620" s="278" t="s">
        <v>3216</v>
      </c>
      <c r="H1620" s="279"/>
      <c r="I1620" s="756"/>
      <c r="J1620" s="757"/>
      <c r="K1620" s="893"/>
      <c r="L1620" s="891"/>
    </row>
    <row r="1621" spans="1:14">
      <c r="A1621" s="760">
        <v>1</v>
      </c>
      <c r="B1621" s="760">
        <v>2</v>
      </c>
      <c r="C1621" s="761">
        <v>3</v>
      </c>
      <c r="D1621" s="762"/>
      <c r="E1621" s="761">
        <v>4</v>
      </c>
      <c r="F1621" s="762"/>
      <c r="G1621" s="761">
        <v>5</v>
      </c>
      <c r="H1621" s="762"/>
      <c r="I1621" s="761">
        <v>6</v>
      </c>
      <c r="J1621" s="762"/>
      <c r="K1621" s="853">
        <v>7</v>
      </c>
      <c r="L1621" s="854"/>
    </row>
    <row r="1622" spans="1:14">
      <c r="A1622" s="39" t="s">
        <v>3202</v>
      </c>
      <c r="B1622" s="124"/>
      <c r="C1622" s="6"/>
      <c r="D1622" s="125"/>
      <c r="E1622" s="160"/>
      <c r="F1622" s="125"/>
      <c r="G1622" s="160"/>
      <c r="H1622" s="125"/>
      <c r="I1622" s="6"/>
      <c r="J1622" s="125"/>
      <c r="K1622" s="6"/>
      <c r="L1622" s="125"/>
    </row>
    <row r="1623" spans="1:14">
      <c r="A1623" s="39" t="s">
        <v>3109</v>
      </c>
      <c r="B1623" s="38" t="s">
        <v>137</v>
      </c>
      <c r="C1623" s="52"/>
      <c r="D1623" s="41">
        <v>18700</v>
      </c>
      <c r="E1623" s="40"/>
      <c r="F1623" s="41">
        <v>7450</v>
      </c>
      <c r="G1623" s="40"/>
      <c r="H1623" s="41">
        <v>12350</v>
      </c>
      <c r="I1623" s="52"/>
      <c r="J1623" s="41">
        <v>19800</v>
      </c>
      <c r="K1623" s="52"/>
      <c r="L1623" s="41">
        <v>19800</v>
      </c>
      <c r="N1623" s="46"/>
    </row>
    <row r="1624" spans="1:14">
      <c r="A1624" s="39" t="s">
        <v>3111</v>
      </c>
      <c r="B1624" s="38" t="s">
        <v>137</v>
      </c>
      <c r="C1624" s="52"/>
      <c r="D1624" s="41">
        <v>15000</v>
      </c>
      <c r="E1624" s="40"/>
      <c r="F1624" s="41">
        <v>0</v>
      </c>
      <c r="G1624" s="40"/>
      <c r="H1624" s="41">
        <v>15000</v>
      </c>
      <c r="I1624" s="52"/>
      <c r="J1624" s="41">
        <v>15000</v>
      </c>
      <c r="K1624" s="52"/>
      <c r="L1624" s="41">
        <v>15000</v>
      </c>
    </row>
    <row r="1625" spans="1:14">
      <c r="A1625" s="771" t="s">
        <v>3112</v>
      </c>
      <c r="B1625" s="864"/>
      <c r="C1625" s="808" t="s">
        <v>36</v>
      </c>
      <c r="D1625" s="765">
        <f>D1624+D1623+D1622+D1602+D1601+D1600+D1599+D1598+D1597+D1596+D1595+D1594+D1593+D1592+D1591</f>
        <v>205937.84</v>
      </c>
      <c r="E1625" s="808" t="s">
        <v>36</v>
      </c>
      <c r="F1625" s="765">
        <f>F1624+F1623+F1601+F1600+F1599+F1598+F1597+F1596+F1595+F1594+F1593+F1592+F1591</f>
        <v>86968.62</v>
      </c>
      <c r="G1625" s="808" t="s">
        <v>36</v>
      </c>
      <c r="H1625" s="765">
        <f>H1624+H1623+H1601+H1600+H1599+H1598+H1597+H1596+H1595+H1594+H1593+H1592+H1591</f>
        <v>123429.781</v>
      </c>
      <c r="I1625" s="809" t="s">
        <v>36</v>
      </c>
      <c r="J1625" s="765">
        <f>J1624+J1623+J1601+J1600+J1599+J1598+J1597+J1596+J1595+J1594+J1593+J1592+J1591</f>
        <v>210398.4</v>
      </c>
      <c r="K1625" s="809" t="s">
        <v>36</v>
      </c>
      <c r="L1625" s="765">
        <f>L1624+L1623+L1601+L1600+L1599+L1598+L1597+L1596+L1595+L1594+L1593+L1592+L1591</f>
        <v>215961.57</v>
      </c>
    </row>
    <row r="1626" spans="1:14">
      <c r="A1626" s="894" t="s">
        <v>3113</v>
      </c>
      <c r="B1626" s="895"/>
      <c r="C1626" s="841" t="s">
        <v>36</v>
      </c>
      <c r="D1626" s="834">
        <f>D1589+D1625</f>
        <v>446993.83999999997</v>
      </c>
      <c r="E1626" s="847" t="s">
        <v>36</v>
      </c>
      <c r="F1626" s="834">
        <f>F1589+F1625</f>
        <v>207496.62</v>
      </c>
      <c r="G1626" s="847" t="s">
        <v>36</v>
      </c>
      <c r="H1626" s="834">
        <f>H1589+H1625</f>
        <v>243957.78100000002</v>
      </c>
      <c r="I1626" s="841" t="s">
        <v>36</v>
      </c>
      <c r="J1626" s="834">
        <f>J1625+J1589</f>
        <v>451454.4</v>
      </c>
      <c r="K1626" s="841" t="s">
        <v>36</v>
      </c>
      <c r="L1626" s="834">
        <f>L1589+L1625</f>
        <v>464337.57</v>
      </c>
    </row>
    <row r="1627" spans="1:14">
      <c r="A1627" s="407" t="s">
        <v>3114</v>
      </c>
      <c r="B1627" s="864"/>
      <c r="C1627" s="809" t="s">
        <v>36</v>
      </c>
      <c r="D1627" s="765">
        <f>D1589+D1625</f>
        <v>446993.83999999997</v>
      </c>
      <c r="E1627" s="808" t="s">
        <v>36</v>
      </c>
      <c r="F1627" s="765">
        <f>F1589+F1625</f>
        <v>207496.62</v>
      </c>
      <c r="G1627" s="808" t="s">
        <v>36</v>
      </c>
      <c r="H1627" s="765">
        <f>H1625+H1589</f>
        <v>243957.78100000002</v>
      </c>
      <c r="I1627" s="809" t="s">
        <v>36</v>
      </c>
      <c r="J1627" s="765">
        <f>J1589+J1625</f>
        <v>451454.4</v>
      </c>
      <c r="K1627" s="809" t="s">
        <v>36</v>
      </c>
      <c r="L1627" s="765">
        <f>L1589+L1625</f>
        <v>464337.57</v>
      </c>
    </row>
    <row r="1628" spans="1:14">
      <c r="A1628" s="39"/>
      <c r="B1628" s="197"/>
      <c r="C1628" s="52"/>
      <c r="D1628" s="41"/>
      <c r="E1628" s="40"/>
      <c r="F1628" s="41"/>
      <c r="G1628" s="40"/>
      <c r="H1628" s="41"/>
      <c r="I1628" s="52"/>
      <c r="J1628" s="41"/>
      <c r="K1628" s="52"/>
      <c r="L1628" s="41"/>
    </row>
    <row r="1629" spans="1:14">
      <c r="A1629" s="90" t="s">
        <v>3115</v>
      </c>
      <c r="B1629" s="38"/>
      <c r="C1629" s="52"/>
      <c r="D1629" s="41"/>
      <c r="E1629" s="40"/>
      <c r="F1629" s="41"/>
      <c r="G1629" s="40"/>
      <c r="H1629" s="41"/>
      <c r="I1629" s="52"/>
      <c r="J1629" s="41"/>
      <c r="K1629" s="52"/>
      <c r="L1629" s="41"/>
    </row>
    <row r="1630" spans="1:14">
      <c r="A1630" s="39" t="s">
        <v>3116</v>
      </c>
      <c r="B1630" s="38" t="s">
        <v>146</v>
      </c>
      <c r="C1630" s="52" t="s">
        <v>36</v>
      </c>
      <c r="D1630" s="41">
        <v>9294</v>
      </c>
      <c r="E1630" s="40" t="s">
        <v>36</v>
      </c>
      <c r="F1630" s="41">
        <v>0</v>
      </c>
      <c r="G1630" s="40" t="s">
        <v>36</v>
      </c>
      <c r="H1630" s="41">
        <v>10000</v>
      </c>
      <c r="I1630" s="52" t="s">
        <v>36</v>
      </c>
      <c r="J1630" s="41">
        <v>10000</v>
      </c>
      <c r="K1630" s="52" t="s">
        <v>36</v>
      </c>
      <c r="L1630" s="41">
        <v>20000</v>
      </c>
      <c r="N1630" s="45"/>
    </row>
    <row r="1631" spans="1:14">
      <c r="A1631" s="39" t="s">
        <v>3119</v>
      </c>
      <c r="B1631" s="38" t="s">
        <v>152</v>
      </c>
      <c r="C1631" s="52"/>
      <c r="D1631" s="41">
        <v>6530</v>
      </c>
      <c r="E1631" s="52"/>
      <c r="F1631" s="41">
        <v>7500</v>
      </c>
      <c r="G1631" s="52"/>
      <c r="H1631" s="41">
        <v>2500</v>
      </c>
      <c r="I1631" s="52"/>
      <c r="J1631" s="41">
        <v>10000</v>
      </c>
      <c r="K1631" s="52"/>
      <c r="L1631" s="41">
        <v>10000</v>
      </c>
      <c r="N1631" s="45"/>
    </row>
    <row r="1632" spans="1:14">
      <c r="A1632" s="39" t="s">
        <v>3161</v>
      </c>
      <c r="B1632" s="38" t="s">
        <v>219</v>
      </c>
      <c r="C1632" s="63"/>
      <c r="D1632" s="41">
        <v>0</v>
      </c>
      <c r="E1632" s="63"/>
      <c r="F1632" s="41">
        <v>0</v>
      </c>
      <c r="G1632" s="63"/>
      <c r="H1632" s="41">
        <v>2538.4</v>
      </c>
      <c r="I1632" s="63"/>
      <c r="J1632" s="41">
        <v>2538.4</v>
      </c>
      <c r="K1632" s="63"/>
      <c r="L1632" s="41">
        <v>5000</v>
      </c>
      <c r="N1632" s="45"/>
    </row>
    <row r="1633" spans="1:14">
      <c r="A1633" s="771" t="s">
        <v>3204</v>
      </c>
      <c r="B1633" s="771"/>
      <c r="C1633" s="809" t="s">
        <v>36</v>
      </c>
      <c r="D1633" s="765">
        <f>SUM(D1629:D1632)</f>
        <v>15824</v>
      </c>
      <c r="E1633" s="809" t="s">
        <v>36</v>
      </c>
      <c r="F1633" s="765">
        <f>F1630+F1631+F1632</f>
        <v>7500</v>
      </c>
      <c r="G1633" s="809" t="s">
        <v>36</v>
      </c>
      <c r="H1633" s="765">
        <f>SUM(H1629:H1632)</f>
        <v>15038.4</v>
      </c>
      <c r="I1633" s="809" t="s">
        <v>36</v>
      </c>
      <c r="J1633" s="765">
        <f>J1630+J1631+J1632</f>
        <v>22538.400000000001</v>
      </c>
      <c r="K1633" s="809" t="s">
        <v>36</v>
      </c>
      <c r="L1633" s="765">
        <f>SUM(L1629:L1632)</f>
        <v>35000</v>
      </c>
      <c r="N1633" s="45"/>
    </row>
    <row r="1634" spans="1:14">
      <c r="A1634" s="842" t="s">
        <v>3205</v>
      </c>
      <c r="B1634" s="838"/>
      <c r="C1634" s="841" t="s">
        <v>36</v>
      </c>
      <c r="D1634" s="834">
        <f>D1627+D1633</f>
        <v>462817.83999999997</v>
      </c>
      <c r="E1634" s="841" t="s">
        <v>36</v>
      </c>
      <c r="F1634" s="834">
        <f>F1627+F1633</f>
        <v>214996.62</v>
      </c>
      <c r="G1634" s="841" t="s">
        <v>36</v>
      </c>
      <c r="H1634" s="834">
        <f>H1627+H1633</f>
        <v>258996.18100000001</v>
      </c>
      <c r="I1634" s="841" t="s">
        <v>36</v>
      </c>
      <c r="J1634" s="834">
        <f>J1633+J1627</f>
        <v>473992.80000000005</v>
      </c>
      <c r="K1634" s="841" t="s">
        <v>36</v>
      </c>
      <c r="L1634" s="834">
        <f>L1633+L1627</f>
        <v>499337.57</v>
      </c>
      <c r="N1634" s="45"/>
    </row>
    <row r="1635" spans="1:14" ht="15.75" thickBot="1">
      <c r="A1635" s="793" t="s">
        <v>3269</v>
      </c>
      <c r="B1635" s="794"/>
      <c r="C1635" s="815" t="s">
        <v>36</v>
      </c>
      <c r="D1635" s="796">
        <f>D1627+D1633</f>
        <v>462817.83999999997</v>
      </c>
      <c r="E1635" s="816" t="s">
        <v>36</v>
      </c>
      <c r="F1635" s="796">
        <f>F1627+F1633</f>
        <v>214996.62</v>
      </c>
      <c r="G1635" s="816" t="s">
        <v>36</v>
      </c>
      <c r="H1635" s="796">
        <f>H1627+H1633</f>
        <v>258996.18100000001</v>
      </c>
      <c r="I1635" s="816" t="s">
        <v>36</v>
      </c>
      <c r="J1635" s="796">
        <f>J1627+J1633</f>
        <v>473992.80000000005</v>
      </c>
      <c r="K1635" s="816" t="s">
        <v>36</v>
      </c>
      <c r="L1635" s="796">
        <f>L1627+L1633</f>
        <v>499337.57</v>
      </c>
      <c r="N1635" s="46"/>
    </row>
    <row r="1636" spans="1:14" ht="15.75" thickTop="1">
      <c r="A1636" s="39"/>
      <c r="B1636" s="197"/>
      <c r="C1636" s="52"/>
      <c r="D1636" s="41"/>
      <c r="E1636" s="52"/>
      <c r="F1636" s="41"/>
      <c r="G1636" s="52"/>
      <c r="H1636" s="41"/>
      <c r="I1636" s="52"/>
      <c r="J1636" s="41"/>
      <c r="K1636" s="52"/>
      <c r="L1636" s="41"/>
      <c r="N1636" s="45"/>
    </row>
    <row r="1637" spans="1:14">
      <c r="A1637" s="39"/>
      <c r="B1637" s="197"/>
      <c r="C1637" s="52"/>
      <c r="D1637" s="41"/>
      <c r="E1637" s="52"/>
      <c r="F1637" s="41"/>
      <c r="G1637" s="52"/>
      <c r="H1637" s="41"/>
      <c r="I1637" s="52"/>
      <c r="J1637" s="41"/>
      <c r="K1637" s="52"/>
      <c r="L1637" s="41"/>
      <c r="N1637" s="45"/>
    </row>
    <row r="1638" spans="1:14">
      <c r="A1638" s="39"/>
      <c r="B1638" s="197"/>
      <c r="C1638" s="52"/>
      <c r="D1638" s="41"/>
      <c r="E1638" s="52"/>
      <c r="F1638" s="41"/>
      <c r="G1638" s="52"/>
      <c r="H1638" s="41"/>
      <c r="I1638" s="52"/>
      <c r="J1638" s="41"/>
      <c r="K1638" s="52"/>
      <c r="L1638" s="41"/>
      <c r="N1638" s="45"/>
    </row>
    <row r="1639" spans="1:14">
      <c r="A1639" s="47"/>
      <c r="B1639" s="561"/>
      <c r="C1639" s="81"/>
      <c r="D1639" s="50"/>
      <c r="E1639" s="81"/>
      <c r="F1639" s="50"/>
      <c r="G1639" s="81"/>
      <c r="H1639" s="50"/>
      <c r="I1639" s="81"/>
      <c r="J1639" s="50"/>
      <c r="K1639" s="81"/>
      <c r="L1639" s="50"/>
    </row>
    <row r="1641" spans="1:14">
      <c r="A1641" s="86" t="s">
        <v>653</v>
      </c>
      <c r="B1641" s="86"/>
      <c r="C1641" s="201" t="s">
        <v>337</v>
      </c>
      <c r="D1641" s="201"/>
      <c r="E1641" s="201"/>
      <c r="F1641" s="201"/>
      <c r="G1641" s="201"/>
      <c r="H1641" s="201" t="s">
        <v>3245</v>
      </c>
      <c r="I1641" s="201"/>
      <c r="J1641" s="201"/>
      <c r="K1641" s="201"/>
      <c r="L1641" s="201"/>
    </row>
    <row r="1642" spans="1:14" ht="16.5">
      <c r="A1642" s="741"/>
      <c r="B1642" s="741"/>
      <c r="C1642" s="741"/>
      <c r="D1642" s="741"/>
      <c r="E1642" s="741"/>
      <c r="F1642" s="741"/>
      <c r="G1642" s="741"/>
      <c r="H1642" s="741"/>
      <c r="I1642" s="741"/>
      <c r="J1642" s="741"/>
      <c r="K1642" s="741"/>
      <c r="L1642" s="741"/>
    </row>
    <row r="1643" spans="1:14" ht="16.5">
      <c r="A1643" s="741"/>
      <c r="B1643" s="741"/>
      <c r="C1643" s="741"/>
      <c r="D1643" s="741"/>
      <c r="E1643" s="741"/>
      <c r="F1643" s="741"/>
      <c r="G1643" s="741"/>
      <c r="H1643" s="741" t="s">
        <v>3219</v>
      </c>
      <c r="I1643" s="741"/>
      <c r="J1643" s="741"/>
      <c r="K1643" s="741"/>
      <c r="L1643" s="741"/>
    </row>
    <row r="1644" spans="1:14">
      <c r="A1644" s="201" t="s">
        <v>1396</v>
      </c>
      <c r="B1644" s="201"/>
      <c r="C1644" s="201"/>
      <c r="D1644" s="201" t="s">
        <v>54</v>
      </c>
      <c r="E1644" s="201"/>
      <c r="F1644" s="201"/>
      <c r="G1644" s="201"/>
      <c r="H1644" s="201" t="s">
        <v>3232</v>
      </c>
      <c r="I1644" s="201"/>
      <c r="J1644" s="201"/>
      <c r="K1644" s="201"/>
      <c r="L1644" s="201"/>
    </row>
    <row r="1645" spans="1:14">
      <c r="A1645" s="334" t="s">
        <v>1116</v>
      </c>
      <c r="B1645" s="334"/>
      <c r="C1645" s="334"/>
      <c r="D1645" s="334" t="s">
        <v>343</v>
      </c>
      <c r="E1645" s="334"/>
      <c r="F1645" s="334"/>
      <c r="G1645" s="334"/>
      <c r="H1645" s="334" t="s">
        <v>3221</v>
      </c>
      <c r="I1645" s="334"/>
      <c r="J1645" s="334"/>
      <c r="K1645" s="334"/>
      <c r="L1645" s="334"/>
    </row>
    <row r="1648" spans="1:14" ht="16.5">
      <c r="A1648" s="1" t="s">
        <v>3409</v>
      </c>
      <c r="B1648" s="741"/>
      <c r="C1648" s="741"/>
      <c r="D1648" s="741"/>
      <c r="E1648" s="741"/>
      <c r="F1648" s="741"/>
      <c r="G1648" s="741"/>
      <c r="H1648" s="741"/>
      <c r="I1648" s="741"/>
      <c r="J1648" s="741"/>
      <c r="K1648" s="741"/>
      <c r="L1648" s="742" t="s">
        <v>3208</v>
      </c>
    </row>
    <row r="1649" spans="1:14" ht="16.5">
      <c r="A1649" s="741"/>
      <c r="B1649" s="741"/>
      <c r="C1649" s="741"/>
      <c r="D1649" s="741"/>
      <c r="E1649" s="741"/>
      <c r="F1649" s="741"/>
      <c r="G1649" s="741"/>
      <c r="H1649" s="741"/>
      <c r="I1649" s="741"/>
      <c r="J1649" s="741"/>
      <c r="K1649" s="741"/>
      <c r="L1649" s="741"/>
    </row>
    <row r="1650" spans="1:14" ht="15.75">
      <c r="A1650" s="743" t="s">
        <v>3210</v>
      </c>
      <c r="B1650" s="744"/>
      <c r="C1650" s="744"/>
      <c r="D1650" s="744"/>
      <c r="E1650" s="744"/>
      <c r="F1650" s="744"/>
      <c r="G1650" s="744"/>
      <c r="H1650" s="744"/>
      <c r="I1650" s="744"/>
      <c r="J1650" s="744"/>
      <c r="K1650" s="744"/>
      <c r="L1650" s="745"/>
    </row>
    <row r="1651" spans="1:14" ht="15.75">
      <c r="A1651" s="746" t="s">
        <v>3211</v>
      </c>
      <c r="B1651" s="747"/>
      <c r="C1651" s="747"/>
      <c r="D1651" s="747"/>
      <c r="E1651" s="747"/>
      <c r="F1651" s="747"/>
      <c r="G1651" s="747"/>
      <c r="H1651" s="747"/>
      <c r="I1651" s="747"/>
      <c r="J1651" s="747"/>
      <c r="K1651" s="747"/>
      <c r="L1651" s="748"/>
    </row>
    <row r="1652" spans="1:14" ht="16.5">
      <c r="A1652" s="303"/>
      <c r="B1652" s="301"/>
      <c r="C1652" s="301"/>
      <c r="D1652" s="301"/>
      <c r="E1652" s="301"/>
      <c r="F1652" s="301"/>
      <c r="G1652" s="301"/>
      <c r="H1652" s="301"/>
      <c r="I1652" s="301"/>
      <c r="J1652" s="301"/>
      <c r="K1652" s="301"/>
      <c r="L1652" s="302"/>
    </row>
    <row r="1653" spans="1:14" ht="16.5">
      <c r="A1653" s="885" t="s">
        <v>3410</v>
      </c>
      <c r="B1653" s="301"/>
      <c r="C1653" s="301"/>
      <c r="D1653" s="301"/>
      <c r="E1653" s="301"/>
      <c r="F1653" s="301"/>
      <c r="G1653" s="301"/>
      <c r="H1653" s="301"/>
      <c r="I1653" s="301"/>
      <c r="J1653" s="301"/>
      <c r="K1653" s="301"/>
      <c r="L1653" s="302"/>
    </row>
    <row r="1654" spans="1:14" ht="16.5">
      <c r="A1654" s="751"/>
      <c r="B1654" s="752"/>
      <c r="C1654" s="752"/>
      <c r="D1654" s="752"/>
      <c r="E1654" s="752"/>
      <c r="F1654" s="752"/>
      <c r="G1654" s="752"/>
      <c r="H1654" s="752"/>
      <c r="I1654" s="752"/>
      <c r="J1654" s="752"/>
      <c r="K1654" s="752"/>
      <c r="L1654" s="753"/>
    </row>
    <row r="1655" spans="1:14" ht="15.75">
      <c r="A1655" s="270"/>
      <c r="B1655" s="357" t="s">
        <v>3213</v>
      </c>
      <c r="C1655" s="267" t="s">
        <v>8</v>
      </c>
      <c r="D1655" s="268"/>
      <c r="E1655" s="273" t="s">
        <v>3214</v>
      </c>
      <c r="F1655" s="271"/>
      <c r="G1655" s="271"/>
      <c r="H1655" s="271"/>
      <c r="I1655" s="271"/>
      <c r="J1655" s="272"/>
      <c r="K1655" s="886" t="s">
        <v>16</v>
      </c>
      <c r="L1655" s="887"/>
    </row>
    <row r="1656" spans="1:14" ht="15.75">
      <c r="A1656" s="277" t="s">
        <v>3215</v>
      </c>
      <c r="B1656" s="277" t="s">
        <v>11</v>
      </c>
      <c r="C1656" s="278" t="s">
        <v>312</v>
      </c>
      <c r="D1656" s="279"/>
      <c r="E1656" s="754" t="s">
        <v>14</v>
      </c>
      <c r="F1656" s="755"/>
      <c r="G1656" s="754" t="s">
        <v>15</v>
      </c>
      <c r="H1656" s="755"/>
      <c r="I1656" s="267" t="s">
        <v>19</v>
      </c>
      <c r="J1656" s="268"/>
      <c r="K1656" s="888" t="s">
        <v>20</v>
      </c>
      <c r="L1656" s="889"/>
    </row>
    <row r="1657" spans="1:14" ht="15.75">
      <c r="A1657" s="393"/>
      <c r="B1657" s="393"/>
      <c r="C1657" s="756"/>
      <c r="D1657" s="757"/>
      <c r="E1657" s="758" t="s">
        <v>13</v>
      </c>
      <c r="F1657" s="759"/>
      <c r="G1657" s="278" t="s">
        <v>3216</v>
      </c>
      <c r="H1657" s="279"/>
      <c r="I1657" s="756"/>
      <c r="J1657" s="757"/>
      <c r="K1657" s="890"/>
      <c r="L1657" s="891"/>
    </row>
    <row r="1658" spans="1:14">
      <c r="A1658" s="760">
        <v>1</v>
      </c>
      <c r="B1658" s="760">
        <v>2</v>
      </c>
      <c r="C1658" s="761">
        <v>3</v>
      </c>
      <c r="D1658" s="762"/>
      <c r="E1658" s="761">
        <v>4</v>
      </c>
      <c r="F1658" s="762"/>
      <c r="G1658" s="761">
        <v>5</v>
      </c>
      <c r="H1658" s="762"/>
      <c r="I1658" s="761">
        <v>6</v>
      </c>
      <c r="J1658" s="762"/>
      <c r="K1658" s="853">
        <v>7</v>
      </c>
      <c r="L1658" s="854"/>
    </row>
    <row r="1659" spans="1:14">
      <c r="A1659" s="118" t="s">
        <v>3083</v>
      </c>
      <c r="B1659" s="59"/>
      <c r="C1659" s="63"/>
      <c r="D1659" s="41"/>
      <c r="E1659" s="40"/>
      <c r="F1659" s="41"/>
      <c r="G1659" s="40"/>
      <c r="H1659" s="41"/>
      <c r="I1659" s="63"/>
      <c r="J1659" s="41"/>
      <c r="K1659" s="40"/>
      <c r="L1659" s="41"/>
    </row>
    <row r="1660" spans="1:14">
      <c r="A1660" s="365" t="s">
        <v>3084</v>
      </c>
      <c r="B1660" s="38"/>
      <c r="C1660" s="63"/>
      <c r="D1660" s="41"/>
      <c r="E1660" s="40"/>
      <c r="F1660" s="41"/>
      <c r="G1660" s="40"/>
      <c r="H1660" s="41"/>
      <c r="I1660" s="63"/>
      <c r="J1660" s="41"/>
      <c r="K1660" s="40"/>
      <c r="L1660" s="41"/>
    </row>
    <row r="1661" spans="1:14">
      <c r="A1661" s="365" t="s">
        <v>3085</v>
      </c>
      <c r="B1661" s="38"/>
      <c r="C1661" s="63"/>
      <c r="D1661" s="41"/>
      <c r="E1661" s="40"/>
      <c r="F1661" s="41"/>
      <c r="G1661" s="40"/>
      <c r="H1661" s="41"/>
      <c r="I1661" s="63"/>
      <c r="J1661" s="41"/>
      <c r="K1661" s="40"/>
      <c r="L1661" s="41"/>
    </row>
    <row r="1662" spans="1:14">
      <c r="A1662" s="39" t="s">
        <v>3086</v>
      </c>
      <c r="B1662" s="38" t="s">
        <v>3087</v>
      </c>
      <c r="C1662" s="63" t="s">
        <v>36</v>
      </c>
      <c r="D1662" s="41">
        <v>102480</v>
      </c>
      <c r="E1662" s="40" t="s">
        <v>36</v>
      </c>
      <c r="F1662" s="41">
        <v>51240</v>
      </c>
      <c r="G1662" s="40" t="s">
        <v>36</v>
      </c>
      <c r="H1662" s="41">
        <v>51240</v>
      </c>
      <c r="I1662" s="63" t="s">
        <v>36</v>
      </c>
      <c r="J1662" s="41">
        <v>102480</v>
      </c>
      <c r="K1662" s="40" t="s">
        <v>36</v>
      </c>
      <c r="L1662" s="41">
        <v>107232</v>
      </c>
      <c r="N1662" s="41"/>
    </row>
    <row r="1663" spans="1:14">
      <c r="A1663" s="39" t="s">
        <v>3088</v>
      </c>
      <c r="B1663" s="38" t="s">
        <v>100</v>
      </c>
      <c r="C1663" s="63"/>
      <c r="D1663" s="41">
        <v>85600</v>
      </c>
      <c r="E1663" s="40"/>
      <c r="F1663" s="41">
        <v>30360</v>
      </c>
      <c r="G1663" s="40"/>
      <c r="H1663" s="41">
        <v>69640</v>
      </c>
      <c r="I1663" s="63"/>
      <c r="J1663" s="41">
        <v>100000</v>
      </c>
      <c r="K1663" s="40"/>
      <c r="L1663" s="41">
        <v>100000</v>
      </c>
      <c r="N1663" s="46"/>
    </row>
    <row r="1664" spans="1:14">
      <c r="A1664" s="407" t="s">
        <v>3089</v>
      </c>
      <c r="B1664" s="790"/>
      <c r="C1664" s="808" t="s">
        <v>36</v>
      </c>
      <c r="D1664" s="765">
        <f>D1662+D1663</f>
        <v>188080</v>
      </c>
      <c r="E1664" s="808" t="s">
        <v>36</v>
      </c>
      <c r="F1664" s="765">
        <f>F1662+F1663</f>
        <v>81600</v>
      </c>
      <c r="G1664" s="808" t="s">
        <v>36</v>
      </c>
      <c r="H1664" s="765">
        <f>H1662+H1663</f>
        <v>120880</v>
      </c>
      <c r="I1664" s="809" t="s">
        <v>36</v>
      </c>
      <c r="J1664" s="765">
        <f>J1662+J1663</f>
        <v>202480</v>
      </c>
      <c r="K1664" s="808" t="s">
        <v>36</v>
      </c>
      <c r="L1664" s="765">
        <f>L1662+L1663</f>
        <v>207232</v>
      </c>
    </row>
    <row r="1665" spans="1:14">
      <c r="A1665" s="90" t="s">
        <v>3090</v>
      </c>
      <c r="B1665" s="38"/>
      <c r="C1665" s="63"/>
      <c r="D1665" s="41"/>
      <c r="E1665" s="40"/>
      <c r="F1665" s="41"/>
      <c r="G1665" s="40"/>
      <c r="H1665" s="41"/>
      <c r="I1665" s="63"/>
      <c r="J1665" s="41"/>
      <c r="K1665" s="40"/>
      <c r="L1665" s="41"/>
      <c r="N1665" s="46"/>
    </row>
    <row r="1666" spans="1:14">
      <c r="A1666" s="39" t="s">
        <v>3091</v>
      </c>
      <c r="B1666" s="38" t="s">
        <v>103</v>
      </c>
      <c r="C1666" s="63" t="s">
        <v>36</v>
      </c>
      <c r="D1666" s="41">
        <v>24000</v>
      </c>
      <c r="E1666" s="40" t="s">
        <v>36</v>
      </c>
      <c r="F1666" s="41">
        <v>12000</v>
      </c>
      <c r="G1666" s="40" t="s">
        <v>36</v>
      </c>
      <c r="H1666" s="41">
        <v>12000</v>
      </c>
      <c r="I1666" s="63" t="s">
        <v>36</v>
      </c>
      <c r="J1666" s="41">
        <v>24000</v>
      </c>
      <c r="K1666" s="40" t="s">
        <v>36</v>
      </c>
      <c r="L1666" s="41">
        <v>24000</v>
      </c>
      <c r="N1666" s="46"/>
    </row>
    <row r="1667" spans="1:14">
      <c r="A1667" s="39" t="s">
        <v>3093</v>
      </c>
      <c r="B1667" s="61" t="s">
        <v>109</v>
      </c>
      <c r="C1667" s="63"/>
      <c r="D1667" s="41">
        <v>5000</v>
      </c>
      <c r="E1667" s="40"/>
      <c r="F1667" s="41">
        <v>5000</v>
      </c>
      <c r="G1667" s="40"/>
      <c r="H1667" s="41">
        <v>0</v>
      </c>
      <c r="I1667" s="63"/>
      <c r="J1667" s="41">
        <v>5000</v>
      </c>
      <c r="K1667" s="40"/>
      <c r="L1667" s="41">
        <v>6000</v>
      </c>
      <c r="N1667" s="46"/>
    </row>
    <row r="1668" spans="1:14">
      <c r="A1668" s="39" t="s">
        <v>3094</v>
      </c>
      <c r="B1668" s="61" t="s">
        <v>111</v>
      </c>
      <c r="C1668" s="63"/>
      <c r="D1668" s="41">
        <v>0</v>
      </c>
      <c r="E1668" s="40"/>
      <c r="F1668" s="41">
        <v>0</v>
      </c>
      <c r="G1668" s="40"/>
      <c r="H1668" s="41">
        <v>2000</v>
      </c>
      <c r="I1668" s="63"/>
      <c r="J1668" s="41">
        <v>2000</v>
      </c>
      <c r="K1668" s="40"/>
      <c r="L1668" s="41">
        <v>2000</v>
      </c>
      <c r="N1668" s="46"/>
    </row>
    <row r="1669" spans="1:14">
      <c r="A1669" s="39" t="s">
        <v>3095</v>
      </c>
      <c r="B1669" s="38" t="s">
        <v>635</v>
      </c>
      <c r="C1669" s="63"/>
      <c r="D1669" s="41">
        <v>5000</v>
      </c>
      <c r="E1669" s="40"/>
      <c r="F1669" s="41">
        <v>0</v>
      </c>
      <c r="G1669" s="40"/>
      <c r="H1669" s="41">
        <v>5000</v>
      </c>
      <c r="I1669" s="63"/>
      <c r="J1669" s="41">
        <v>5000</v>
      </c>
      <c r="K1669" s="40"/>
      <c r="L1669" s="41">
        <v>5000</v>
      </c>
    </row>
    <row r="1670" spans="1:14">
      <c r="A1670" s="39" t="s">
        <v>3099</v>
      </c>
      <c r="B1670" s="38" t="s">
        <v>3100</v>
      </c>
      <c r="C1670" s="63"/>
      <c r="D1670" s="41">
        <v>8540</v>
      </c>
      <c r="E1670" s="40"/>
      <c r="F1670" s="41">
        <v>8540</v>
      </c>
      <c r="G1670" s="40"/>
      <c r="H1670" s="41">
        <v>0</v>
      </c>
      <c r="I1670" s="63"/>
      <c r="J1670" s="41">
        <v>8540</v>
      </c>
      <c r="K1670" s="40"/>
      <c r="L1670" s="41">
        <v>8936</v>
      </c>
      <c r="N1670" s="41"/>
    </row>
    <row r="1671" spans="1:14">
      <c r="A1671" s="39" t="s">
        <v>125</v>
      </c>
      <c r="B1671" s="38" t="s">
        <v>124</v>
      </c>
      <c r="C1671" s="63"/>
      <c r="D1671" s="41">
        <v>8540</v>
      </c>
      <c r="E1671" s="40"/>
      <c r="F1671" s="41">
        <v>0</v>
      </c>
      <c r="G1671" s="40"/>
      <c r="H1671" s="41">
        <v>8540</v>
      </c>
      <c r="I1671" s="63"/>
      <c r="J1671" s="41">
        <v>8540</v>
      </c>
      <c r="K1671" s="40"/>
      <c r="L1671" s="41">
        <v>8936</v>
      </c>
      <c r="N1671" s="46"/>
    </row>
    <row r="1672" spans="1:14">
      <c r="A1672" s="39" t="s">
        <v>3101</v>
      </c>
      <c r="B1672" s="38" t="s">
        <v>127</v>
      </c>
      <c r="C1672" s="63"/>
      <c r="D1672" s="41">
        <v>12297.6</v>
      </c>
      <c r="E1672" s="40"/>
      <c r="F1672" s="41">
        <v>6148.8</v>
      </c>
      <c r="G1672" s="40"/>
      <c r="H1672" s="41">
        <v>6148.8</v>
      </c>
      <c r="I1672" s="63"/>
      <c r="J1672" s="41">
        <v>12297.6</v>
      </c>
      <c r="K1672" s="52"/>
      <c r="L1672" s="41">
        <v>12867.84</v>
      </c>
      <c r="N1672" s="46"/>
    </row>
    <row r="1673" spans="1:14">
      <c r="A1673" s="39" t="s">
        <v>128</v>
      </c>
      <c r="B1673" s="38" t="s">
        <v>129</v>
      </c>
      <c r="C1673" s="63"/>
      <c r="D1673" s="41">
        <v>1859.88</v>
      </c>
      <c r="E1673" s="52"/>
      <c r="F1673" s="41">
        <v>812.4</v>
      </c>
      <c r="G1673" s="52"/>
      <c r="H1673" s="41">
        <v>1237.2</v>
      </c>
      <c r="I1673" s="63"/>
      <c r="J1673" s="41">
        <v>2049.6</v>
      </c>
      <c r="K1673" s="52"/>
      <c r="L1673" s="41">
        <v>2144.64</v>
      </c>
      <c r="N1673" s="46"/>
    </row>
    <row r="1674" spans="1:14">
      <c r="A1674" s="39" t="s">
        <v>3106</v>
      </c>
      <c r="B1674" s="38" t="s">
        <v>131</v>
      </c>
      <c r="C1674" s="63"/>
      <c r="D1674" s="41">
        <v>1162.5</v>
      </c>
      <c r="E1674" s="52"/>
      <c r="F1674" s="41">
        <v>825</v>
      </c>
      <c r="G1674" s="52"/>
      <c r="H1674" s="41">
        <v>375</v>
      </c>
      <c r="I1674" s="63"/>
      <c r="J1674" s="41">
        <v>1200</v>
      </c>
      <c r="K1674" s="52"/>
      <c r="L1674" s="41">
        <v>1650</v>
      </c>
      <c r="N1674" s="46"/>
    </row>
    <row r="1675" spans="1:14">
      <c r="A1675" s="39" t="s">
        <v>3201</v>
      </c>
      <c r="B1675" s="38" t="s">
        <v>133</v>
      </c>
      <c r="C1675" s="63"/>
      <c r="D1675" s="41">
        <v>968.7</v>
      </c>
      <c r="E1675" s="52"/>
      <c r="F1675" s="41">
        <v>512.4</v>
      </c>
      <c r="G1675" s="52"/>
      <c r="H1675" s="41">
        <v>687.6</v>
      </c>
      <c r="I1675" s="63"/>
      <c r="J1675" s="41">
        <v>1200</v>
      </c>
      <c r="K1675" s="52"/>
      <c r="L1675" s="41">
        <v>1200</v>
      </c>
      <c r="N1675" s="46"/>
    </row>
    <row r="1676" spans="1:14">
      <c r="A1676" s="39" t="s">
        <v>3202</v>
      </c>
      <c r="B1676" s="38"/>
      <c r="C1676" s="52"/>
      <c r="D1676" s="41"/>
      <c r="E1676" s="52"/>
      <c r="F1676" s="41"/>
      <c r="G1676" s="52"/>
      <c r="H1676" s="41"/>
      <c r="I1676" s="52"/>
      <c r="J1676" s="41"/>
      <c r="K1676" s="52"/>
      <c r="L1676" s="41"/>
    </row>
    <row r="1677" spans="1:14">
      <c r="A1677" s="47"/>
      <c r="B1677" s="48"/>
      <c r="C1677" s="81"/>
      <c r="D1677" s="50"/>
      <c r="E1677" s="81"/>
      <c r="F1677" s="50"/>
      <c r="G1677" s="81"/>
      <c r="H1677" s="50"/>
      <c r="I1677" s="81"/>
      <c r="J1677" s="50"/>
      <c r="K1677" s="81"/>
      <c r="L1677" s="50"/>
    </row>
    <row r="1679" spans="1:14">
      <c r="A1679" s="86" t="s">
        <v>653</v>
      </c>
      <c r="B1679" s="86"/>
      <c r="C1679" s="201" t="s">
        <v>337</v>
      </c>
      <c r="D1679" s="201"/>
      <c r="E1679" s="201"/>
      <c r="F1679" s="201"/>
      <c r="G1679" s="201"/>
      <c r="H1679" s="201" t="s">
        <v>3245</v>
      </c>
      <c r="I1679" s="201"/>
      <c r="J1679" s="201"/>
      <c r="K1679" s="201"/>
      <c r="L1679" s="201"/>
    </row>
    <row r="1680" spans="1:14" ht="16.5">
      <c r="A1680" s="741"/>
      <c r="B1680" s="741"/>
      <c r="C1680" s="741"/>
      <c r="D1680" s="741"/>
      <c r="E1680" s="741"/>
      <c r="F1680" s="741"/>
      <c r="G1680" s="741"/>
      <c r="H1680" s="741"/>
      <c r="I1680" s="741"/>
      <c r="J1680" s="741"/>
      <c r="K1680" s="741"/>
      <c r="L1680" s="741"/>
    </row>
    <row r="1681" spans="1:14" ht="16.5">
      <c r="A1681" s="741"/>
      <c r="B1681" s="741"/>
      <c r="C1681" s="741"/>
      <c r="D1681" s="741"/>
      <c r="E1681" s="741"/>
      <c r="F1681" s="741"/>
      <c r="G1681" s="741"/>
      <c r="H1681" s="741" t="s">
        <v>3219</v>
      </c>
      <c r="I1681" s="741"/>
      <c r="J1681" s="741"/>
      <c r="K1681" s="741"/>
      <c r="L1681" s="741"/>
    </row>
    <row r="1682" spans="1:14">
      <c r="A1682" s="201" t="s">
        <v>1396</v>
      </c>
      <c r="B1682" s="201"/>
      <c r="C1682" s="201"/>
      <c r="D1682" s="201" t="s">
        <v>54</v>
      </c>
      <c r="E1682" s="201"/>
      <c r="F1682" s="201"/>
      <c r="G1682" s="201"/>
      <c r="H1682" s="201" t="s">
        <v>3232</v>
      </c>
      <c r="I1682" s="201"/>
      <c r="J1682" s="201"/>
      <c r="K1682" s="201"/>
      <c r="L1682" s="201"/>
    </row>
    <row r="1683" spans="1:14">
      <c r="A1683" s="334" t="s">
        <v>1116</v>
      </c>
      <c r="B1683" s="334"/>
      <c r="C1683" s="334"/>
      <c r="D1683" s="334" t="s">
        <v>343</v>
      </c>
      <c r="E1683" s="334"/>
      <c r="F1683" s="334"/>
      <c r="G1683" s="334"/>
      <c r="H1683" s="334" t="s">
        <v>3221</v>
      </c>
      <c r="I1683" s="334"/>
      <c r="J1683" s="334"/>
      <c r="K1683" s="334"/>
      <c r="L1683" s="334"/>
    </row>
    <row r="1684" spans="1:14">
      <c r="A1684" s="334"/>
      <c r="B1684" s="334"/>
      <c r="C1684" s="334"/>
      <c r="D1684" s="334"/>
      <c r="E1684" s="334"/>
      <c r="F1684" s="334"/>
      <c r="G1684" s="334"/>
      <c r="H1684" s="334"/>
      <c r="I1684" s="334"/>
      <c r="J1684" s="334"/>
      <c r="K1684" s="334"/>
      <c r="L1684" s="334"/>
    </row>
    <row r="1686" spans="1:14" ht="16.5">
      <c r="A1686" s="1" t="s">
        <v>3411</v>
      </c>
      <c r="B1686" s="741"/>
      <c r="C1686" s="741"/>
      <c r="D1686" s="741"/>
      <c r="E1686" s="741"/>
      <c r="F1686" s="741"/>
      <c r="G1686" s="741"/>
      <c r="H1686" s="741"/>
      <c r="I1686" s="741"/>
      <c r="J1686" s="741"/>
      <c r="K1686" s="741"/>
      <c r="L1686" s="742" t="s">
        <v>3208</v>
      </c>
    </row>
    <row r="1687" spans="1:14" ht="16.5">
      <c r="A1687" s="741"/>
      <c r="B1687" s="741"/>
      <c r="C1687" s="741"/>
      <c r="D1687" s="741"/>
      <c r="E1687" s="741"/>
      <c r="F1687" s="741"/>
      <c r="G1687" s="741"/>
      <c r="H1687" s="741"/>
      <c r="I1687" s="741"/>
      <c r="J1687" s="741"/>
      <c r="K1687" s="741"/>
      <c r="L1687" s="741"/>
    </row>
    <row r="1688" spans="1:14" ht="15.75">
      <c r="A1688" s="743" t="s">
        <v>3210</v>
      </c>
      <c r="B1688" s="744"/>
      <c r="C1688" s="744"/>
      <c r="D1688" s="744"/>
      <c r="E1688" s="744"/>
      <c r="F1688" s="744"/>
      <c r="G1688" s="744"/>
      <c r="H1688" s="744"/>
      <c r="I1688" s="744"/>
      <c r="J1688" s="744"/>
      <c r="K1688" s="744"/>
      <c r="L1688" s="745"/>
    </row>
    <row r="1689" spans="1:14" ht="15.75">
      <c r="A1689" s="746" t="s">
        <v>3211</v>
      </c>
      <c r="B1689" s="747"/>
      <c r="C1689" s="747"/>
      <c r="D1689" s="747"/>
      <c r="E1689" s="747"/>
      <c r="F1689" s="747"/>
      <c r="G1689" s="747"/>
      <c r="H1689" s="747"/>
      <c r="I1689" s="747"/>
      <c r="J1689" s="747"/>
      <c r="K1689" s="747"/>
      <c r="L1689" s="748"/>
    </row>
    <row r="1690" spans="1:14" ht="16.5">
      <c r="A1690" s="303"/>
      <c r="B1690" s="301"/>
      <c r="C1690" s="301"/>
      <c r="D1690" s="301"/>
      <c r="E1690" s="301"/>
      <c r="F1690" s="301"/>
      <c r="G1690" s="301"/>
      <c r="H1690" s="301"/>
      <c r="I1690" s="301"/>
      <c r="J1690" s="301"/>
      <c r="K1690" s="301"/>
      <c r="L1690" s="302"/>
    </row>
    <row r="1691" spans="1:14" ht="16.5">
      <c r="A1691" s="885" t="s">
        <v>3410</v>
      </c>
      <c r="B1691" s="301"/>
      <c r="C1691" s="301"/>
      <c r="D1691" s="301"/>
      <c r="E1691" s="301"/>
      <c r="F1691" s="301"/>
      <c r="G1691" s="301"/>
      <c r="H1691" s="301"/>
      <c r="I1691" s="301"/>
      <c r="J1691" s="301"/>
      <c r="K1691" s="301"/>
      <c r="L1691" s="302"/>
    </row>
    <row r="1692" spans="1:14" ht="16.5">
      <c r="A1692" s="751"/>
      <c r="B1692" s="752"/>
      <c r="C1692" s="752"/>
      <c r="D1692" s="752"/>
      <c r="E1692" s="752"/>
      <c r="F1692" s="752"/>
      <c r="G1692" s="752"/>
      <c r="H1692" s="752"/>
      <c r="I1692" s="752"/>
      <c r="J1692" s="752"/>
      <c r="K1692" s="752"/>
      <c r="L1692" s="753"/>
    </row>
    <row r="1693" spans="1:14" ht="15.75">
      <c r="A1693" s="270"/>
      <c r="B1693" s="357" t="s">
        <v>3213</v>
      </c>
      <c r="C1693" s="267" t="s">
        <v>8</v>
      </c>
      <c r="D1693" s="268"/>
      <c r="E1693" s="273" t="s">
        <v>3214</v>
      </c>
      <c r="F1693" s="271"/>
      <c r="G1693" s="271"/>
      <c r="H1693" s="271"/>
      <c r="I1693" s="271"/>
      <c r="J1693" s="272"/>
      <c r="K1693" s="886" t="s">
        <v>16</v>
      </c>
      <c r="L1693" s="887"/>
    </row>
    <row r="1694" spans="1:14" ht="15.75">
      <c r="A1694" s="277" t="s">
        <v>3215</v>
      </c>
      <c r="B1694" s="337" t="s">
        <v>11</v>
      </c>
      <c r="C1694" s="278" t="s">
        <v>312</v>
      </c>
      <c r="D1694" s="279"/>
      <c r="E1694" s="754" t="s">
        <v>14</v>
      </c>
      <c r="F1694" s="755"/>
      <c r="G1694" s="754" t="s">
        <v>15</v>
      </c>
      <c r="H1694" s="755"/>
      <c r="I1694" s="267" t="s">
        <v>19</v>
      </c>
      <c r="J1694" s="268"/>
      <c r="K1694" s="888" t="s">
        <v>20</v>
      </c>
      <c r="L1694" s="889"/>
    </row>
    <row r="1695" spans="1:14" ht="15.75">
      <c r="A1695" s="393"/>
      <c r="B1695" s="757"/>
      <c r="C1695" s="756"/>
      <c r="D1695" s="757"/>
      <c r="E1695" s="758" t="s">
        <v>13</v>
      </c>
      <c r="F1695" s="759"/>
      <c r="G1695" s="278" t="s">
        <v>3216</v>
      </c>
      <c r="H1695" s="279"/>
      <c r="I1695" s="756"/>
      <c r="J1695" s="757"/>
      <c r="K1695" s="890"/>
      <c r="L1695" s="891"/>
    </row>
    <row r="1696" spans="1:14">
      <c r="A1696" s="760">
        <v>1</v>
      </c>
      <c r="B1696" s="760">
        <v>2</v>
      </c>
      <c r="C1696" s="761">
        <v>3</v>
      </c>
      <c r="D1696" s="762"/>
      <c r="E1696" s="761">
        <v>4</v>
      </c>
      <c r="F1696" s="762"/>
      <c r="G1696" s="761">
        <v>5</v>
      </c>
      <c r="H1696" s="762"/>
      <c r="I1696" s="761">
        <v>6</v>
      </c>
      <c r="J1696" s="762"/>
      <c r="K1696" s="853">
        <v>7</v>
      </c>
      <c r="L1696" s="854"/>
      <c r="N1696" s="45"/>
    </row>
    <row r="1697" spans="1:14">
      <c r="A1697" s="39" t="s">
        <v>3111</v>
      </c>
      <c r="B1697" s="38" t="s">
        <v>137</v>
      </c>
      <c r="C1697" s="63"/>
      <c r="D1697" s="41">
        <v>15000</v>
      </c>
      <c r="E1697" s="40"/>
      <c r="F1697" s="41">
        <v>0</v>
      </c>
      <c r="G1697" s="40"/>
      <c r="H1697" s="41">
        <v>15000</v>
      </c>
      <c r="I1697" s="63"/>
      <c r="J1697" s="41">
        <v>15000</v>
      </c>
      <c r="K1697" s="40"/>
      <c r="L1697" s="41">
        <v>15000</v>
      </c>
      <c r="N1697" s="46"/>
    </row>
    <row r="1698" spans="1:14">
      <c r="A1698" s="771" t="s">
        <v>3112</v>
      </c>
      <c r="B1698" s="864"/>
      <c r="C1698" s="808" t="s">
        <v>36</v>
      </c>
      <c r="D1698" s="765">
        <f>D1666+D1667+D1668+D1669+D1670+D1671+D1672+D1673+D1674+D1675+D1676+D1697</f>
        <v>82368.679999999993</v>
      </c>
      <c r="E1698" s="808" t="s">
        <v>36</v>
      </c>
      <c r="F1698" s="765">
        <f>F1666+F1667+F1668+F1669+F1670+F1671+F1672+F1673+F1674+F1675+F1676+F1697</f>
        <v>33838.6</v>
      </c>
      <c r="G1698" s="808" t="s">
        <v>36</v>
      </c>
      <c r="H1698" s="765">
        <f>H1666+H1667+H1668+H1669+H1670+H1671+H1672+H1673+H1674+H1675+H1676+H1697</f>
        <v>50988.6</v>
      </c>
      <c r="I1698" s="809" t="s">
        <v>36</v>
      </c>
      <c r="J1698" s="765">
        <f>J1666+J1667+J1668+J1669+J1670+J1671+J1672+J1673+J1674+J1675+J1676+J1697</f>
        <v>84827.199999999997</v>
      </c>
      <c r="K1698" s="808" t="s">
        <v>36</v>
      </c>
      <c r="L1698" s="765">
        <f>L1666+L1667+L1668+L1669+L1670+L1671+L1672+L1673+L1674+L1675+L1676+L1697</f>
        <v>87734.48</v>
      </c>
    </row>
    <row r="1699" spans="1:14">
      <c r="A1699" s="840" t="s">
        <v>3113</v>
      </c>
      <c r="B1699" s="896"/>
      <c r="C1699" s="833"/>
      <c r="D1699" s="834">
        <f>D1664+D1698</f>
        <v>270448.68</v>
      </c>
      <c r="E1699" s="847"/>
      <c r="F1699" s="834">
        <f>F1664+F1698</f>
        <v>115438.6</v>
      </c>
      <c r="G1699" s="847"/>
      <c r="H1699" s="834">
        <f>H1664+H1698</f>
        <v>171868.6</v>
      </c>
      <c r="I1699" s="833"/>
      <c r="J1699" s="834">
        <f>J1664+J1698</f>
        <v>287307.2</v>
      </c>
      <c r="K1699" s="847"/>
      <c r="L1699" s="834">
        <f>L1664+L1698</f>
        <v>294966.48</v>
      </c>
      <c r="N1699" s="46"/>
    </row>
    <row r="1700" spans="1:14">
      <c r="A1700" s="407" t="s">
        <v>3114</v>
      </c>
      <c r="B1700" s="864"/>
      <c r="C1700" s="808" t="s">
        <v>36</v>
      </c>
      <c r="D1700" s="781">
        <f>D1664+D1698</f>
        <v>270448.68</v>
      </c>
      <c r="E1700" s="812" t="s">
        <v>36</v>
      </c>
      <c r="F1700" s="781">
        <f>F1664+F1698</f>
        <v>115438.6</v>
      </c>
      <c r="G1700" s="812" t="s">
        <v>36</v>
      </c>
      <c r="H1700" s="781">
        <f>H1664+H1698</f>
        <v>171868.6</v>
      </c>
      <c r="I1700" s="813" t="s">
        <v>36</v>
      </c>
      <c r="J1700" s="781">
        <f>J1664+J1698</f>
        <v>287307.2</v>
      </c>
      <c r="K1700" s="812" t="s">
        <v>36</v>
      </c>
      <c r="L1700" s="781">
        <f>L1664+L1698</f>
        <v>294966.48</v>
      </c>
    </row>
    <row r="1701" spans="1:14">
      <c r="A1701" s="39"/>
      <c r="B1701" s="197"/>
      <c r="C1701" s="63"/>
      <c r="D1701" s="41"/>
      <c r="E1701" s="40"/>
      <c r="F1701" s="41"/>
      <c r="G1701" s="40"/>
      <c r="H1701" s="41"/>
      <c r="I1701" s="63"/>
      <c r="J1701" s="41"/>
      <c r="K1701" s="40"/>
      <c r="L1701" s="41"/>
    </row>
    <row r="1702" spans="1:14">
      <c r="A1702" s="90" t="s">
        <v>3115</v>
      </c>
      <c r="B1702" s="38"/>
      <c r="C1702" s="63"/>
      <c r="D1702" s="41"/>
      <c r="E1702" s="40"/>
      <c r="F1702" s="41"/>
      <c r="G1702" s="40"/>
      <c r="H1702" s="41"/>
      <c r="I1702" s="63"/>
      <c r="J1702" s="41"/>
      <c r="K1702" s="40"/>
      <c r="L1702" s="41"/>
    </row>
    <row r="1703" spans="1:14">
      <c r="A1703" s="39" t="s">
        <v>3116</v>
      </c>
      <c r="B1703" s="38" t="s">
        <v>146</v>
      </c>
      <c r="C1703" s="63" t="s">
        <v>36</v>
      </c>
      <c r="D1703" s="41">
        <v>0</v>
      </c>
      <c r="E1703" s="40" t="s">
        <v>36</v>
      </c>
      <c r="F1703" s="41">
        <v>0</v>
      </c>
      <c r="G1703" s="40" t="s">
        <v>36</v>
      </c>
      <c r="H1703" s="41">
        <v>0</v>
      </c>
      <c r="I1703" s="63" t="s">
        <v>36</v>
      </c>
      <c r="J1703" s="41">
        <v>0</v>
      </c>
      <c r="K1703" s="40" t="s">
        <v>36</v>
      </c>
      <c r="L1703" s="41">
        <v>10000</v>
      </c>
    </row>
    <row r="1704" spans="1:14">
      <c r="A1704" s="39" t="s">
        <v>3119</v>
      </c>
      <c r="B1704" s="38" t="s">
        <v>152</v>
      </c>
      <c r="C1704" s="63"/>
      <c r="D1704" s="41">
        <v>0</v>
      </c>
      <c r="E1704" s="40"/>
      <c r="F1704" s="41">
        <v>0</v>
      </c>
      <c r="G1704" s="40"/>
      <c r="H1704" s="41">
        <v>9619.84</v>
      </c>
      <c r="I1704" s="63"/>
      <c r="J1704" s="41">
        <v>9619.84</v>
      </c>
      <c r="K1704" s="40"/>
      <c r="L1704" s="41">
        <v>10000</v>
      </c>
    </row>
    <row r="1705" spans="1:14">
      <c r="A1705" s="39" t="s">
        <v>3386</v>
      </c>
      <c r="B1705" s="38" t="s">
        <v>158</v>
      </c>
      <c r="C1705" s="63"/>
      <c r="D1705" s="41">
        <v>0</v>
      </c>
      <c r="E1705" s="40"/>
      <c r="F1705" s="41">
        <v>0</v>
      </c>
      <c r="G1705" s="40"/>
      <c r="H1705" s="41">
        <v>10000</v>
      </c>
      <c r="I1705" s="63"/>
      <c r="J1705" s="41">
        <v>10000</v>
      </c>
      <c r="K1705" s="40"/>
      <c r="L1705" s="41">
        <v>10000</v>
      </c>
    </row>
    <row r="1706" spans="1:14">
      <c r="A1706" s="556" t="s">
        <v>3393</v>
      </c>
      <c r="B1706" s="38"/>
      <c r="C1706" s="63"/>
      <c r="D1706" s="41"/>
      <c r="E1706" s="40"/>
      <c r="F1706" s="41"/>
      <c r="G1706" s="40"/>
      <c r="H1706" s="41"/>
      <c r="I1706" s="63"/>
      <c r="J1706" s="41"/>
      <c r="K1706" s="40"/>
      <c r="L1706" s="41"/>
    </row>
    <row r="1707" spans="1:14">
      <c r="A1707" s="556" t="s">
        <v>3361</v>
      </c>
      <c r="B1707" s="38" t="s">
        <v>524</v>
      </c>
      <c r="C1707" s="63"/>
      <c r="D1707" s="41">
        <v>0</v>
      </c>
      <c r="E1707" s="40"/>
      <c r="F1707" s="41">
        <v>0</v>
      </c>
      <c r="G1707" s="40"/>
      <c r="H1707" s="41">
        <v>0</v>
      </c>
      <c r="I1707" s="63"/>
      <c r="J1707" s="41">
        <v>0</v>
      </c>
      <c r="K1707" s="40"/>
      <c r="L1707" s="41">
        <v>10000</v>
      </c>
    </row>
    <row r="1708" spans="1:14">
      <c r="A1708" s="771" t="s">
        <v>3204</v>
      </c>
      <c r="B1708" s="790"/>
      <c r="C1708" s="809" t="s">
        <v>36</v>
      </c>
      <c r="D1708" s="765">
        <f>SUM(D1702:D1707)</f>
        <v>0</v>
      </c>
      <c r="E1708" s="808" t="s">
        <v>36</v>
      </c>
      <c r="F1708" s="765">
        <f>F1703+F1704+F1705+F1706+F1707</f>
        <v>0</v>
      </c>
      <c r="G1708" s="808" t="s">
        <v>36</v>
      </c>
      <c r="H1708" s="765">
        <f>H1703+H1704+H1705+H1706+H1707</f>
        <v>19619.84</v>
      </c>
      <c r="I1708" s="809" t="s">
        <v>36</v>
      </c>
      <c r="J1708" s="765">
        <f>J1703+J1704+J1705+J1706+J1707</f>
        <v>19619.84</v>
      </c>
      <c r="K1708" s="808" t="s">
        <v>36</v>
      </c>
      <c r="L1708" s="765">
        <f>L1703+L1704+L1705+L1706+L1707</f>
        <v>40000</v>
      </c>
      <c r="N1708" s="46"/>
    </row>
    <row r="1709" spans="1:14">
      <c r="A1709" s="842" t="s">
        <v>3205</v>
      </c>
      <c r="B1709" s="897"/>
      <c r="C1709" s="833" t="s">
        <v>36</v>
      </c>
      <c r="D1709" s="834">
        <f>D1700+D1708</f>
        <v>270448.68</v>
      </c>
      <c r="E1709" s="847" t="s">
        <v>36</v>
      </c>
      <c r="F1709" s="834">
        <f>F1700+F1708</f>
        <v>115438.6</v>
      </c>
      <c r="G1709" s="847" t="s">
        <v>36</v>
      </c>
      <c r="H1709" s="834">
        <f>H1700+H1708</f>
        <v>191488.44</v>
      </c>
      <c r="I1709" s="833" t="s">
        <v>36</v>
      </c>
      <c r="J1709" s="834">
        <f>J1700+J1708</f>
        <v>306927.04000000004</v>
      </c>
      <c r="K1709" s="847" t="s">
        <v>36</v>
      </c>
      <c r="L1709" s="834">
        <f>L1700+L1708</f>
        <v>334966.48</v>
      </c>
      <c r="N1709" s="45"/>
    </row>
    <row r="1710" spans="1:14" ht="15.75" thickBot="1">
      <c r="A1710" s="793" t="s">
        <v>3269</v>
      </c>
      <c r="B1710" s="794"/>
      <c r="C1710" s="815" t="s">
        <v>36</v>
      </c>
      <c r="D1710" s="796">
        <f>D1700+D1708</f>
        <v>270448.68</v>
      </c>
      <c r="E1710" s="815" t="s">
        <v>36</v>
      </c>
      <c r="F1710" s="796">
        <f>F1700+F1708</f>
        <v>115438.6</v>
      </c>
      <c r="G1710" s="815" t="s">
        <v>36</v>
      </c>
      <c r="H1710" s="796">
        <f>H1700+H1708</f>
        <v>191488.44</v>
      </c>
      <c r="I1710" s="816" t="s">
        <v>36</v>
      </c>
      <c r="J1710" s="796">
        <f>J1700+J1708</f>
        <v>306927.04000000004</v>
      </c>
      <c r="K1710" s="815" t="s">
        <v>36</v>
      </c>
      <c r="L1710" s="796">
        <f>L1700+L1708</f>
        <v>334966.48</v>
      </c>
      <c r="N1710" s="45"/>
    </row>
    <row r="1711" spans="1:14" ht="15.75" thickTop="1">
      <c r="A1711" s="39"/>
      <c r="B1711" s="38"/>
      <c r="C1711" s="63"/>
      <c r="D1711" s="41"/>
      <c r="E1711" s="40"/>
      <c r="F1711" s="41"/>
      <c r="G1711" s="40"/>
      <c r="H1711" s="41"/>
      <c r="I1711" s="63"/>
      <c r="J1711" s="41"/>
      <c r="K1711" s="40"/>
      <c r="L1711" s="41"/>
      <c r="N1711" s="45"/>
    </row>
    <row r="1712" spans="1:14">
      <c r="A1712" s="124"/>
      <c r="B1712" s="124"/>
      <c r="C1712" s="63"/>
      <c r="D1712" s="41"/>
      <c r="E1712" s="40"/>
      <c r="F1712" s="41"/>
      <c r="G1712" s="40"/>
      <c r="H1712" s="41"/>
      <c r="I1712" s="63"/>
      <c r="J1712" s="41"/>
      <c r="K1712" s="40"/>
      <c r="L1712" s="41"/>
      <c r="N1712" s="45"/>
    </row>
    <row r="1713" spans="1:12">
      <c r="A1713" s="124"/>
      <c r="B1713" s="38"/>
      <c r="C1713" s="52"/>
      <c r="D1713" s="41"/>
      <c r="E1713" s="40"/>
      <c r="F1713" s="41"/>
      <c r="G1713" s="40"/>
      <c r="H1713" s="41"/>
      <c r="I1713" s="52"/>
      <c r="J1713" s="41"/>
      <c r="K1713" s="40"/>
      <c r="L1713" s="41"/>
    </row>
    <row r="1714" spans="1:12">
      <c r="A1714" s="127"/>
      <c r="B1714" s="858"/>
      <c r="C1714" s="81"/>
      <c r="D1714" s="50"/>
      <c r="E1714" s="80"/>
      <c r="F1714" s="50"/>
      <c r="G1714" s="80"/>
      <c r="H1714" s="50"/>
      <c r="I1714" s="81"/>
      <c r="J1714" s="50"/>
      <c r="K1714" s="80"/>
      <c r="L1714" s="50"/>
    </row>
    <row r="1716" spans="1:12">
      <c r="A1716" s="86" t="s">
        <v>653</v>
      </c>
      <c r="B1716" s="86"/>
      <c r="C1716" s="201" t="s">
        <v>337</v>
      </c>
      <c r="D1716" s="201"/>
      <c r="E1716" s="201"/>
      <c r="F1716" s="201"/>
      <c r="G1716" s="201"/>
      <c r="H1716" s="201" t="s">
        <v>3245</v>
      </c>
      <c r="I1716" s="201"/>
      <c r="J1716" s="201"/>
      <c r="K1716" s="201"/>
      <c r="L1716" s="201"/>
    </row>
    <row r="1717" spans="1:12" ht="16.5">
      <c r="A1717" s="741"/>
      <c r="B1717" s="741"/>
      <c r="C1717" s="741"/>
      <c r="D1717" s="741"/>
      <c r="E1717" s="741"/>
      <c r="F1717" s="741"/>
      <c r="G1717" s="741"/>
      <c r="H1717" s="741"/>
      <c r="I1717" s="741"/>
      <c r="J1717" s="741"/>
      <c r="K1717" s="741"/>
      <c r="L1717" s="741"/>
    </row>
    <row r="1718" spans="1:12" ht="16.5">
      <c r="A1718" s="741"/>
      <c r="B1718" s="741"/>
      <c r="C1718" s="741"/>
      <c r="D1718" s="741"/>
      <c r="E1718" s="741"/>
      <c r="F1718" s="741"/>
      <c r="G1718" s="741"/>
      <c r="H1718" s="741" t="s">
        <v>3219</v>
      </c>
      <c r="I1718" s="741"/>
      <c r="J1718" s="741"/>
      <c r="K1718" s="741"/>
      <c r="L1718" s="741"/>
    </row>
    <row r="1719" spans="1:12">
      <c r="A1719" s="201" t="s">
        <v>1396</v>
      </c>
      <c r="B1719" s="201"/>
      <c r="C1719" s="201"/>
      <c r="D1719" s="201" t="s">
        <v>54</v>
      </c>
      <c r="E1719" s="201"/>
      <c r="F1719" s="201"/>
      <c r="G1719" s="201"/>
      <c r="H1719" s="201" t="s">
        <v>3232</v>
      </c>
      <c r="I1719" s="201"/>
      <c r="J1719" s="201"/>
      <c r="K1719" s="201"/>
      <c r="L1719" s="201"/>
    </row>
    <row r="1720" spans="1:12">
      <c r="A1720" s="334" t="s">
        <v>1116</v>
      </c>
      <c r="B1720" s="334"/>
      <c r="C1720" s="334"/>
      <c r="D1720" s="334" t="s">
        <v>343</v>
      </c>
      <c r="E1720" s="334"/>
      <c r="F1720" s="334"/>
      <c r="G1720" s="334"/>
      <c r="H1720" s="334" t="s">
        <v>3221</v>
      </c>
      <c r="I1720" s="334"/>
      <c r="J1720" s="334"/>
      <c r="K1720" s="334"/>
      <c r="L1720" s="334"/>
    </row>
    <row r="1723" spans="1:12" ht="16.5">
      <c r="A1723" s="1" t="s">
        <v>3409</v>
      </c>
      <c r="B1723" s="741"/>
      <c r="C1723" s="741"/>
      <c r="D1723" s="741"/>
      <c r="E1723" s="741"/>
      <c r="F1723" s="741"/>
      <c r="G1723" s="741"/>
      <c r="H1723" s="741"/>
      <c r="I1723" s="741"/>
      <c r="J1723" s="741"/>
      <c r="K1723" s="741"/>
      <c r="L1723" s="742" t="s">
        <v>3208</v>
      </c>
    </row>
    <row r="1724" spans="1:12" ht="16.5">
      <c r="A1724" s="741"/>
      <c r="B1724" s="741"/>
      <c r="C1724" s="741"/>
      <c r="D1724" s="741"/>
      <c r="E1724" s="741"/>
      <c r="F1724" s="741"/>
      <c r="G1724" s="741"/>
      <c r="H1724" s="741"/>
      <c r="I1724" s="741"/>
      <c r="J1724" s="741"/>
      <c r="K1724" s="741"/>
      <c r="L1724" s="741"/>
    </row>
    <row r="1725" spans="1:12" ht="15.75">
      <c r="A1725" s="743" t="s">
        <v>3210</v>
      </c>
      <c r="B1725" s="744"/>
      <c r="C1725" s="744"/>
      <c r="D1725" s="744"/>
      <c r="E1725" s="744"/>
      <c r="F1725" s="744"/>
      <c r="G1725" s="744"/>
      <c r="H1725" s="744"/>
      <c r="I1725" s="744"/>
      <c r="J1725" s="744"/>
      <c r="K1725" s="744"/>
      <c r="L1725" s="745"/>
    </row>
    <row r="1726" spans="1:12" ht="15.75">
      <c r="A1726" s="746" t="s">
        <v>3211</v>
      </c>
      <c r="B1726" s="747"/>
      <c r="C1726" s="747"/>
      <c r="D1726" s="747"/>
      <c r="E1726" s="747"/>
      <c r="F1726" s="747"/>
      <c r="G1726" s="747"/>
      <c r="H1726" s="747"/>
      <c r="I1726" s="747"/>
      <c r="J1726" s="747"/>
      <c r="K1726" s="747"/>
      <c r="L1726" s="748"/>
    </row>
    <row r="1727" spans="1:12" ht="16.5">
      <c r="A1727" s="303"/>
      <c r="B1727" s="301"/>
      <c r="C1727" s="301"/>
      <c r="D1727" s="301"/>
      <c r="E1727" s="301"/>
      <c r="F1727" s="301"/>
      <c r="G1727" s="301"/>
      <c r="H1727" s="301"/>
      <c r="I1727" s="301"/>
      <c r="J1727" s="301"/>
      <c r="K1727" s="301"/>
      <c r="L1727" s="302"/>
    </row>
    <row r="1728" spans="1:12" ht="16.5">
      <c r="A1728" s="885" t="s">
        <v>3412</v>
      </c>
      <c r="B1728" s="301"/>
      <c r="C1728" s="301"/>
      <c r="D1728" s="301"/>
      <c r="E1728" s="301"/>
      <c r="F1728" s="301"/>
      <c r="G1728" s="301"/>
      <c r="H1728" s="301"/>
      <c r="I1728" s="301"/>
      <c r="J1728" s="301"/>
      <c r="K1728" s="301"/>
      <c r="L1728" s="302"/>
    </row>
    <row r="1729" spans="1:14" ht="16.5">
      <c r="A1729" s="751"/>
      <c r="B1729" s="752"/>
      <c r="C1729" s="752"/>
      <c r="D1729" s="752"/>
      <c r="E1729" s="752"/>
      <c r="F1729" s="752"/>
      <c r="G1729" s="752"/>
      <c r="H1729" s="752"/>
      <c r="I1729" s="752"/>
      <c r="J1729" s="752"/>
      <c r="K1729" s="752"/>
      <c r="L1729" s="753"/>
    </row>
    <row r="1730" spans="1:14" ht="15.75">
      <c r="A1730" s="270"/>
      <c r="B1730" s="357" t="s">
        <v>3213</v>
      </c>
      <c r="C1730" s="267" t="s">
        <v>8</v>
      </c>
      <c r="D1730" s="268"/>
      <c r="E1730" s="273" t="s">
        <v>3214</v>
      </c>
      <c r="F1730" s="271"/>
      <c r="G1730" s="271"/>
      <c r="H1730" s="271"/>
      <c r="I1730" s="271"/>
      <c r="J1730" s="272"/>
      <c r="K1730" s="886" t="s">
        <v>16</v>
      </c>
      <c r="L1730" s="887"/>
    </row>
    <row r="1731" spans="1:14" ht="15.75">
      <c r="A1731" s="277" t="s">
        <v>3215</v>
      </c>
      <c r="B1731" s="337" t="s">
        <v>11</v>
      </c>
      <c r="C1731" s="278" t="s">
        <v>312</v>
      </c>
      <c r="D1731" s="279"/>
      <c r="E1731" s="754" t="s">
        <v>14</v>
      </c>
      <c r="F1731" s="755"/>
      <c r="G1731" s="754" t="s">
        <v>15</v>
      </c>
      <c r="H1731" s="755"/>
      <c r="I1731" s="267" t="s">
        <v>19</v>
      </c>
      <c r="J1731" s="268"/>
      <c r="K1731" s="888" t="s">
        <v>20</v>
      </c>
      <c r="L1731" s="889"/>
    </row>
    <row r="1732" spans="1:14" ht="15.75">
      <c r="A1732" s="393"/>
      <c r="B1732" s="393"/>
      <c r="C1732" s="756"/>
      <c r="D1732" s="757"/>
      <c r="E1732" s="758" t="s">
        <v>13</v>
      </c>
      <c r="F1732" s="759"/>
      <c r="G1732" s="278" t="s">
        <v>3216</v>
      </c>
      <c r="H1732" s="279"/>
      <c r="I1732" s="756"/>
      <c r="J1732" s="757"/>
      <c r="K1732" s="893"/>
      <c r="L1732" s="891"/>
    </row>
    <row r="1733" spans="1:14">
      <c r="A1733" s="760">
        <v>1</v>
      </c>
      <c r="B1733" s="760">
        <v>2</v>
      </c>
      <c r="C1733" s="761">
        <v>3</v>
      </c>
      <c r="D1733" s="762"/>
      <c r="E1733" s="761">
        <v>4</v>
      </c>
      <c r="F1733" s="762"/>
      <c r="G1733" s="761">
        <v>5</v>
      </c>
      <c r="H1733" s="762"/>
      <c r="I1733" s="761">
        <v>6</v>
      </c>
      <c r="J1733" s="762"/>
      <c r="K1733" s="853">
        <v>7</v>
      </c>
      <c r="L1733" s="854"/>
    </row>
    <row r="1734" spans="1:14">
      <c r="A1734" s="118" t="s">
        <v>3083</v>
      </c>
      <c r="B1734" s="59"/>
      <c r="C1734" s="63"/>
      <c r="D1734" s="41"/>
      <c r="E1734" s="40"/>
      <c r="F1734" s="41"/>
      <c r="G1734" s="40"/>
      <c r="H1734" s="41"/>
      <c r="I1734" s="63"/>
      <c r="J1734" s="41"/>
      <c r="K1734" s="63"/>
      <c r="L1734" s="41"/>
    </row>
    <row r="1735" spans="1:14">
      <c r="A1735" s="365" t="s">
        <v>3084</v>
      </c>
      <c r="B1735" s="38"/>
      <c r="C1735" s="63"/>
      <c r="D1735" s="41"/>
      <c r="E1735" s="40"/>
      <c r="F1735" s="41"/>
      <c r="G1735" s="40"/>
      <c r="H1735" s="41"/>
      <c r="I1735" s="63"/>
      <c r="J1735" s="41"/>
      <c r="K1735" s="63"/>
      <c r="L1735" s="41"/>
    </row>
    <row r="1736" spans="1:14">
      <c r="A1736" s="365" t="s">
        <v>3085</v>
      </c>
      <c r="B1736" s="38"/>
      <c r="C1736" s="63"/>
      <c r="D1736" s="41"/>
      <c r="E1736" s="40"/>
      <c r="F1736" s="41"/>
      <c r="G1736" s="40"/>
      <c r="H1736" s="41"/>
      <c r="I1736" s="63"/>
      <c r="J1736" s="41"/>
      <c r="K1736" s="63"/>
      <c r="L1736" s="41"/>
      <c r="N1736" s="45"/>
    </row>
    <row r="1737" spans="1:14">
      <c r="A1737" s="39" t="s">
        <v>3086</v>
      </c>
      <c r="B1737" s="38" t="s">
        <v>3087</v>
      </c>
      <c r="C1737" s="63" t="s">
        <v>36</v>
      </c>
      <c r="D1737" s="41">
        <v>89713.53</v>
      </c>
      <c r="E1737" s="40" t="s">
        <v>36</v>
      </c>
      <c r="F1737" s="41">
        <v>44916</v>
      </c>
      <c r="G1737" s="40" t="s">
        <v>36</v>
      </c>
      <c r="H1737" s="41">
        <v>44916</v>
      </c>
      <c r="I1737" s="63" t="s">
        <v>36</v>
      </c>
      <c r="J1737" s="41">
        <v>89832</v>
      </c>
      <c r="K1737" s="63" t="s">
        <v>36</v>
      </c>
      <c r="L1737" s="41">
        <v>94596</v>
      </c>
      <c r="N1737" s="41"/>
    </row>
    <row r="1738" spans="1:14">
      <c r="A1738" s="407" t="s">
        <v>3089</v>
      </c>
      <c r="B1738" s="790"/>
      <c r="C1738" s="808" t="s">
        <v>36</v>
      </c>
      <c r="D1738" s="765">
        <f>D1737</f>
        <v>89713.53</v>
      </c>
      <c r="E1738" s="808" t="s">
        <v>36</v>
      </c>
      <c r="F1738" s="765">
        <f>F1737</f>
        <v>44916</v>
      </c>
      <c r="G1738" s="808" t="s">
        <v>36</v>
      </c>
      <c r="H1738" s="765">
        <f>H1737</f>
        <v>44916</v>
      </c>
      <c r="I1738" s="809" t="s">
        <v>36</v>
      </c>
      <c r="J1738" s="765">
        <f>J1737</f>
        <v>89832</v>
      </c>
      <c r="K1738" s="809" t="s">
        <v>36</v>
      </c>
      <c r="L1738" s="765">
        <f>L1737</f>
        <v>94596</v>
      </c>
      <c r="N1738" s="45"/>
    </row>
    <row r="1739" spans="1:14">
      <c r="A1739" s="90" t="s">
        <v>3090</v>
      </c>
      <c r="B1739" s="38"/>
      <c r="C1739" s="63"/>
      <c r="D1739" s="41"/>
      <c r="E1739" s="40"/>
      <c r="F1739" s="41"/>
      <c r="G1739" s="40"/>
      <c r="H1739" s="41"/>
      <c r="I1739" s="63"/>
      <c r="J1739" s="41"/>
      <c r="K1739" s="63"/>
      <c r="L1739" s="41"/>
      <c r="N1739" s="45"/>
    </row>
    <row r="1740" spans="1:14">
      <c r="A1740" s="39" t="s">
        <v>3091</v>
      </c>
      <c r="B1740" s="38" t="s">
        <v>103</v>
      </c>
      <c r="C1740" s="63" t="s">
        <v>36</v>
      </c>
      <c r="D1740" s="41">
        <v>24000</v>
      </c>
      <c r="E1740" s="40" t="s">
        <v>36</v>
      </c>
      <c r="F1740" s="41">
        <v>12000</v>
      </c>
      <c r="G1740" s="40" t="s">
        <v>36</v>
      </c>
      <c r="H1740" s="41">
        <v>12000</v>
      </c>
      <c r="I1740" s="63" t="s">
        <v>36</v>
      </c>
      <c r="J1740" s="41">
        <v>24000</v>
      </c>
      <c r="K1740" s="63" t="s">
        <v>36</v>
      </c>
      <c r="L1740" s="41">
        <v>24000</v>
      </c>
      <c r="N1740" s="45"/>
    </row>
    <row r="1741" spans="1:14">
      <c r="A1741" s="39" t="s">
        <v>3093</v>
      </c>
      <c r="B1741" s="61" t="s">
        <v>109</v>
      </c>
      <c r="C1741" s="63"/>
      <c r="D1741" s="41">
        <v>5000</v>
      </c>
      <c r="E1741" s="40"/>
      <c r="F1741" s="41">
        <v>5000</v>
      </c>
      <c r="G1741" s="40"/>
      <c r="H1741" s="41">
        <v>0</v>
      </c>
      <c r="I1741" s="63"/>
      <c r="J1741" s="41">
        <v>5000</v>
      </c>
      <c r="K1741" s="63"/>
      <c r="L1741" s="41">
        <v>6000</v>
      </c>
      <c r="N1741" s="45"/>
    </row>
    <row r="1742" spans="1:14">
      <c r="A1742" s="39" t="s">
        <v>3094</v>
      </c>
      <c r="B1742" s="61" t="s">
        <v>111</v>
      </c>
      <c r="C1742" s="63"/>
      <c r="D1742" s="41">
        <v>0</v>
      </c>
      <c r="E1742" s="40"/>
      <c r="F1742" s="41">
        <v>0</v>
      </c>
      <c r="G1742" s="40"/>
      <c r="H1742" s="41">
        <v>2000</v>
      </c>
      <c r="I1742" s="63"/>
      <c r="J1742" s="41">
        <v>2000</v>
      </c>
      <c r="K1742" s="63"/>
      <c r="L1742" s="41">
        <v>2000</v>
      </c>
      <c r="N1742" s="45"/>
    </row>
    <row r="1743" spans="1:14">
      <c r="A1743" s="39" t="s">
        <v>3095</v>
      </c>
      <c r="B1743" s="38" t="s">
        <v>635</v>
      </c>
      <c r="C1743" s="63"/>
      <c r="D1743" s="41">
        <v>5000</v>
      </c>
      <c r="E1743" s="40"/>
      <c r="F1743" s="41">
        <v>0</v>
      </c>
      <c r="G1743" s="40"/>
      <c r="H1743" s="41">
        <v>5000</v>
      </c>
      <c r="I1743" s="63"/>
      <c r="J1743" s="41">
        <v>5000</v>
      </c>
      <c r="K1743" s="63"/>
      <c r="L1743" s="41">
        <v>5000</v>
      </c>
      <c r="N1743" s="45"/>
    </row>
    <row r="1744" spans="1:14">
      <c r="A1744" s="39" t="s">
        <v>3099</v>
      </c>
      <c r="B1744" s="38" t="s">
        <v>3100</v>
      </c>
      <c r="C1744" s="63"/>
      <c r="D1744" s="41">
        <v>7486</v>
      </c>
      <c r="E1744" s="40"/>
      <c r="F1744" s="41">
        <v>7486</v>
      </c>
      <c r="G1744" s="40"/>
      <c r="H1744" s="41">
        <v>0</v>
      </c>
      <c r="I1744" s="63"/>
      <c r="J1744" s="41">
        <v>7486</v>
      </c>
      <c r="K1744" s="63"/>
      <c r="L1744" s="41">
        <v>7883</v>
      </c>
      <c r="N1744" s="41"/>
    </row>
    <row r="1745" spans="1:14">
      <c r="A1745" s="39" t="s">
        <v>125</v>
      </c>
      <c r="B1745" s="38" t="s">
        <v>124</v>
      </c>
      <c r="C1745" s="63"/>
      <c r="D1745" s="41">
        <v>7486</v>
      </c>
      <c r="E1745" s="40"/>
      <c r="F1745" s="41">
        <v>0</v>
      </c>
      <c r="G1745" s="40"/>
      <c r="H1745" s="41">
        <v>7486</v>
      </c>
      <c r="I1745" s="63"/>
      <c r="J1745" s="41">
        <v>7486</v>
      </c>
      <c r="K1745" s="63"/>
      <c r="L1745" s="41">
        <v>7883</v>
      </c>
      <c r="N1745" s="45"/>
    </row>
    <row r="1746" spans="1:14">
      <c r="A1746" s="39" t="s">
        <v>3101</v>
      </c>
      <c r="B1746" s="38" t="s">
        <v>127</v>
      </c>
      <c r="C1746" s="63"/>
      <c r="D1746" s="41">
        <v>10779.84</v>
      </c>
      <c r="E1746" s="40"/>
      <c r="F1746" s="41">
        <v>5124.96</v>
      </c>
      <c r="G1746" s="40"/>
      <c r="H1746" s="41">
        <v>5654.88</v>
      </c>
      <c r="I1746" s="63"/>
      <c r="J1746" s="41">
        <v>10779.84</v>
      </c>
      <c r="K1746" s="63"/>
      <c r="L1746" s="41">
        <v>11351.52</v>
      </c>
      <c r="N1746" s="45"/>
    </row>
    <row r="1747" spans="1:14">
      <c r="A1747" s="39" t="s">
        <v>128</v>
      </c>
      <c r="B1747" s="38" t="s">
        <v>129</v>
      </c>
      <c r="C1747" s="63"/>
      <c r="D1747" s="41">
        <v>1796.62</v>
      </c>
      <c r="E1747" s="40"/>
      <c r="F1747" s="41">
        <v>600</v>
      </c>
      <c r="G1747" s="40"/>
      <c r="H1747" s="41">
        <v>1196.6400000000001</v>
      </c>
      <c r="I1747" s="63"/>
      <c r="J1747" s="41">
        <v>1796.64</v>
      </c>
      <c r="K1747" s="63"/>
      <c r="L1747" s="41">
        <v>1891.92</v>
      </c>
      <c r="N1747" s="41"/>
    </row>
    <row r="1748" spans="1:14">
      <c r="A1748" s="39" t="s">
        <v>3106</v>
      </c>
      <c r="B1748" s="38" t="s">
        <v>131</v>
      </c>
      <c r="C1748" s="63"/>
      <c r="D1748" s="41">
        <v>1050</v>
      </c>
      <c r="E1748" s="40"/>
      <c r="F1748" s="41">
        <v>837.22</v>
      </c>
      <c r="G1748" s="40"/>
      <c r="H1748" s="41">
        <v>362.78</v>
      </c>
      <c r="I1748" s="63"/>
      <c r="J1748" s="41">
        <v>1200</v>
      </c>
      <c r="K1748" s="63"/>
      <c r="L1748" s="41">
        <v>1650</v>
      </c>
      <c r="N1748" s="45"/>
    </row>
    <row r="1749" spans="1:14">
      <c r="A1749" s="39" t="s">
        <v>3201</v>
      </c>
      <c r="B1749" s="38" t="s">
        <v>133</v>
      </c>
      <c r="C1749" s="63"/>
      <c r="D1749" s="41">
        <v>842.31</v>
      </c>
      <c r="E1749" s="40"/>
      <c r="F1749" s="41">
        <v>449.16</v>
      </c>
      <c r="G1749" s="40"/>
      <c r="H1749" s="41">
        <v>750.84</v>
      </c>
      <c r="I1749" s="63"/>
      <c r="J1749" s="41">
        <v>1200</v>
      </c>
      <c r="K1749" s="63"/>
      <c r="L1749" s="41">
        <v>1200</v>
      </c>
      <c r="N1749" s="45"/>
    </row>
    <row r="1750" spans="1:14">
      <c r="A1750" s="39" t="s">
        <v>3202</v>
      </c>
      <c r="B1750" s="38"/>
      <c r="C1750" s="63"/>
      <c r="D1750" s="41"/>
      <c r="E1750" s="40"/>
      <c r="F1750" s="41"/>
      <c r="G1750" s="40"/>
      <c r="H1750" s="41"/>
      <c r="I1750" s="63"/>
      <c r="J1750" s="41"/>
      <c r="K1750" s="63"/>
      <c r="L1750" s="41"/>
      <c r="N1750" s="45"/>
    </row>
    <row r="1751" spans="1:14">
      <c r="A1751" s="39"/>
      <c r="B1751" s="38"/>
      <c r="C1751" s="63"/>
      <c r="D1751" s="41"/>
      <c r="E1751" s="40"/>
      <c r="F1751" s="41"/>
      <c r="G1751" s="40"/>
      <c r="H1751" s="41"/>
      <c r="I1751" s="63"/>
      <c r="J1751" s="41"/>
      <c r="K1751" s="63"/>
      <c r="L1751" s="41"/>
      <c r="N1751" s="45"/>
    </row>
    <row r="1752" spans="1:14">
      <c r="A1752" s="47"/>
      <c r="B1752" s="48"/>
      <c r="C1752" s="81"/>
      <c r="D1752" s="50"/>
      <c r="E1752" s="80"/>
      <c r="F1752" s="50"/>
      <c r="G1752" s="80"/>
      <c r="H1752" s="50"/>
      <c r="I1752" s="81"/>
      <c r="J1752" s="50"/>
      <c r="K1752" s="81"/>
      <c r="L1752" s="50"/>
      <c r="N1752" s="45"/>
    </row>
    <row r="1753" spans="1:14">
      <c r="N1753" s="45"/>
    </row>
    <row r="1754" spans="1:14">
      <c r="A1754" s="86" t="s">
        <v>653</v>
      </c>
      <c r="B1754" s="86"/>
      <c r="C1754" s="201" t="s">
        <v>337</v>
      </c>
      <c r="D1754" s="201"/>
      <c r="E1754" s="201"/>
      <c r="F1754" s="201"/>
      <c r="G1754" s="201"/>
      <c r="H1754" s="201" t="s">
        <v>3245</v>
      </c>
      <c r="I1754" s="201"/>
      <c r="J1754" s="201"/>
      <c r="K1754" s="201"/>
      <c r="L1754" s="201"/>
      <c r="N1754" s="45"/>
    </row>
    <row r="1755" spans="1:14" ht="16.5">
      <c r="A1755" s="741"/>
      <c r="B1755" s="741"/>
      <c r="C1755" s="741"/>
      <c r="D1755" s="741"/>
      <c r="E1755" s="741"/>
      <c r="F1755" s="741"/>
      <c r="G1755" s="741"/>
      <c r="H1755" s="741"/>
      <c r="I1755" s="741"/>
      <c r="J1755" s="741"/>
      <c r="K1755" s="741"/>
      <c r="L1755" s="741"/>
    </row>
    <row r="1756" spans="1:14" ht="16.5">
      <c r="A1756" s="741"/>
      <c r="B1756" s="741"/>
      <c r="C1756" s="741"/>
      <c r="D1756" s="741"/>
      <c r="E1756" s="741"/>
      <c r="F1756" s="741"/>
      <c r="G1756" s="741"/>
      <c r="H1756" s="741" t="s">
        <v>3219</v>
      </c>
      <c r="I1756" s="741"/>
      <c r="J1756" s="741"/>
      <c r="K1756" s="741"/>
      <c r="L1756" s="741"/>
    </row>
    <row r="1757" spans="1:14">
      <c r="A1757" s="201" t="s">
        <v>1396</v>
      </c>
      <c r="B1757" s="201"/>
      <c r="C1757" s="201"/>
      <c r="D1757" s="201" t="s">
        <v>54</v>
      </c>
      <c r="E1757" s="201"/>
      <c r="F1757" s="201"/>
      <c r="G1757" s="201"/>
      <c r="H1757" s="201" t="s">
        <v>3232</v>
      </c>
      <c r="I1757" s="201"/>
      <c r="J1757" s="201"/>
      <c r="K1757" s="201"/>
      <c r="L1757" s="201"/>
    </row>
    <row r="1758" spans="1:14">
      <c r="A1758" s="334" t="s">
        <v>1116</v>
      </c>
      <c r="B1758" s="334"/>
      <c r="C1758" s="334"/>
      <c r="D1758" s="334" t="s">
        <v>343</v>
      </c>
      <c r="E1758" s="334"/>
      <c r="F1758" s="334"/>
      <c r="G1758" s="334"/>
      <c r="H1758" s="334" t="s">
        <v>3221</v>
      </c>
      <c r="I1758" s="334"/>
      <c r="J1758" s="334"/>
      <c r="K1758" s="334"/>
      <c r="L1758" s="334"/>
    </row>
    <row r="1761" spans="1:14" ht="16.5">
      <c r="A1761" s="1" t="s">
        <v>3411</v>
      </c>
      <c r="B1761" s="741"/>
      <c r="C1761" s="741"/>
      <c r="D1761" s="741"/>
      <c r="E1761" s="741"/>
      <c r="F1761" s="741"/>
      <c r="G1761" s="741"/>
      <c r="H1761" s="741"/>
      <c r="I1761" s="741"/>
      <c r="J1761" s="741"/>
      <c r="K1761" s="741"/>
      <c r="L1761" s="742" t="s">
        <v>3208</v>
      </c>
    </row>
    <row r="1762" spans="1:14" ht="16.5">
      <c r="A1762" s="741"/>
      <c r="B1762" s="741"/>
      <c r="C1762" s="741"/>
      <c r="D1762" s="741"/>
      <c r="E1762" s="741"/>
      <c r="F1762" s="741"/>
      <c r="G1762" s="741"/>
      <c r="H1762" s="741"/>
      <c r="I1762" s="741"/>
      <c r="J1762" s="741"/>
      <c r="K1762" s="741"/>
      <c r="L1762" s="741"/>
    </row>
    <row r="1763" spans="1:14" ht="15.75">
      <c r="A1763" s="743" t="s">
        <v>3210</v>
      </c>
      <c r="B1763" s="744"/>
      <c r="C1763" s="744"/>
      <c r="D1763" s="744"/>
      <c r="E1763" s="744"/>
      <c r="F1763" s="744"/>
      <c r="G1763" s="744"/>
      <c r="H1763" s="744"/>
      <c r="I1763" s="744"/>
      <c r="J1763" s="744"/>
      <c r="K1763" s="744"/>
      <c r="L1763" s="745"/>
    </row>
    <row r="1764" spans="1:14" ht="15.75">
      <c r="A1764" s="746" t="s">
        <v>3211</v>
      </c>
      <c r="B1764" s="747"/>
      <c r="C1764" s="747"/>
      <c r="D1764" s="747"/>
      <c r="E1764" s="747"/>
      <c r="F1764" s="747"/>
      <c r="G1764" s="747"/>
      <c r="H1764" s="747"/>
      <c r="I1764" s="747"/>
      <c r="J1764" s="747"/>
      <c r="K1764" s="747"/>
      <c r="L1764" s="748"/>
    </row>
    <row r="1765" spans="1:14" ht="16.5">
      <c r="A1765" s="303"/>
      <c r="B1765" s="301"/>
      <c r="C1765" s="301"/>
      <c r="D1765" s="301"/>
      <c r="E1765" s="301"/>
      <c r="F1765" s="301"/>
      <c r="G1765" s="301"/>
      <c r="H1765" s="301"/>
      <c r="I1765" s="301"/>
      <c r="J1765" s="301"/>
      <c r="K1765" s="301"/>
      <c r="L1765" s="302"/>
    </row>
    <row r="1766" spans="1:14" ht="16.5">
      <c r="A1766" s="885" t="s">
        <v>3413</v>
      </c>
      <c r="B1766" s="301"/>
      <c r="C1766" s="301"/>
      <c r="D1766" s="301"/>
      <c r="E1766" s="301"/>
      <c r="F1766" s="301"/>
      <c r="G1766" s="301"/>
      <c r="H1766" s="301"/>
      <c r="I1766" s="301"/>
      <c r="J1766" s="301"/>
      <c r="K1766" s="301"/>
      <c r="L1766" s="302"/>
    </row>
    <row r="1767" spans="1:14" ht="16.5">
      <c r="A1767" s="751"/>
      <c r="B1767" s="752"/>
      <c r="C1767" s="752"/>
      <c r="D1767" s="752"/>
      <c r="E1767" s="752"/>
      <c r="F1767" s="752"/>
      <c r="G1767" s="752"/>
      <c r="H1767" s="752"/>
      <c r="I1767" s="752"/>
      <c r="J1767" s="752"/>
      <c r="K1767" s="752"/>
      <c r="L1767" s="753"/>
    </row>
    <row r="1768" spans="1:14" ht="15.75">
      <c r="A1768" s="270"/>
      <c r="B1768" s="357" t="s">
        <v>3213</v>
      </c>
      <c r="C1768" s="267" t="s">
        <v>8</v>
      </c>
      <c r="D1768" s="268"/>
      <c r="E1768" s="273" t="s">
        <v>3214</v>
      </c>
      <c r="F1768" s="271"/>
      <c r="G1768" s="271"/>
      <c r="H1768" s="271"/>
      <c r="I1768" s="271"/>
      <c r="J1768" s="272"/>
      <c r="K1768" s="886" t="s">
        <v>16</v>
      </c>
      <c r="L1768" s="887"/>
    </row>
    <row r="1769" spans="1:14" ht="15.75">
      <c r="A1769" s="277" t="s">
        <v>3215</v>
      </c>
      <c r="B1769" s="337" t="s">
        <v>11</v>
      </c>
      <c r="C1769" s="278" t="s">
        <v>312</v>
      </c>
      <c r="D1769" s="279"/>
      <c r="E1769" s="754" t="s">
        <v>14</v>
      </c>
      <c r="F1769" s="755"/>
      <c r="G1769" s="754" t="s">
        <v>15</v>
      </c>
      <c r="H1769" s="755"/>
      <c r="I1769" s="267" t="s">
        <v>19</v>
      </c>
      <c r="J1769" s="268"/>
      <c r="K1769" s="888" t="s">
        <v>20</v>
      </c>
      <c r="L1769" s="889"/>
    </row>
    <row r="1770" spans="1:14" ht="15.75">
      <c r="A1770" s="393"/>
      <c r="B1770" s="393"/>
      <c r="C1770" s="756"/>
      <c r="D1770" s="757"/>
      <c r="E1770" s="758" t="s">
        <v>13</v>
      </c>
      <c r="F1770" s="759"/>
      <c r="G1770" s="278" t="s">
        <v>3216</v>
      </c>
      <c r="H1770" s="279"/>
      <c r="I1770" s="756"/>
      <c r="J1770" s="757"/>
      <c r="K1770" s="893"/>
      <c r="L1770" s="891"/>
    </row>
    <row r="1771" spans="1:14">
      <c r="A1771" s="760">
        <v>1</v>
      </c>
      <c r="B1771" s="760">
        <v>2</v>
      </c>
      <c r="C1771" s="761">
        <v>3</v>
      </c>
      <c r="D1771" s="762"/>
      <c r="E1771" s="761">
        <v>4</v>
      </c>
      <c r="F1771" s="762"/>
      <c r="G1771" s="761">
        <v>5</v>
      </c>
      <c r="H1771" s="762"/>
      <c r="I1771" s="761">
        <v>6</v>
      </c>
      <c r="J1771" s="762"/>
      <c r="K1771" s="853">
        <v>7</v>
      </c>
      <c r="L1771" s="854"/>
      <c r="N1771" s="45"/>
    </row>
    <row r="1772" spans="1:14">
      <c r="A1772" s="59" t="s">
        <v>3111</v>
      </c>
      <c r="B1772" s="60" t="s">
        <v>137</v>
      </c>
      <c r="C1772" s="63"/>
      <c r="D1772" s="41">
        <v>15000</v>
      </c>
      <c r="E1772" s="40"/>
      <c r="F1772" s="41">
        <v>0</v>
      </c>
      <c r="G1772" s="40"/>
      <c r="H1772" s="41">
        <v>15000</v>
      </c>
      <c r="I1772" s="63"/>
      <c r="J1772" s="41">
        <v>15000</v>
      </c>
      <c r="K1772" s="63"/>
      <c r="L1772" s="41">
        <v>15000</v>
      </c>
      <c r="N1772" s="45"/>
    </row>
    <row r="1773" spans="1:14">
      <c r="A1773" s="771" t="s">
        <v>3112</v>
      </c>
      <c r="B1773" s="864"/>
      <c r="C1773" s="809" t="s">
        <v>36</v>
      </c>
      <c r="D1773" s="765">
        <f>D1772+D1749+D1748+D1747+D1746+D1745+D1744+D1743+D1742+D1741+D1740</f>
        <v>78440.76999999999</v>
      </c>
      <c r="E1773" s="808" t="s">
        <v>36</v>
      </c>
      <c r="F1773" s="765">
        <f>F1740+F1741+F1742+F1743+F1744+F1745+F1746+F1747+F1748+F1749+F1750+F1772</f>
        <v>31497.34</v>
      </c>
      <c r="G1773" s="808" t="s">
        <v>36</v>
      </c>
      <c r="H1773" s="765">
        <f>H1740+H1741+H1742+H1743+H1744+H1745+H1746+H1747+H1748+H1749+H1750+H1772</f>
        <v>49451.14</v>
      </c>
      <c r="I1773" s="809" t="s">
        <v>36</v>
      </c>
      <c r="J1773" s="765">
        <f>J1740+J1741+J1742+J1743+J1744+J1745+J1746+J1747+J1748+J1749+J1750+J1772</f>
        <v>80948.479999999996</v>
      </c>
      <c r="K1773" s="809" t="s">
        <v>36</v>
      </c>
      <c r="L1773" s="765">
        <f>L1740+L1741+L1742+L1743+L1744+L1745+L1746+L1747+L1748+L1749+L1750+L1772</f>
        <v>83859.44</v>
      </c>
      <c r="N1773" s="45"/>
    </row>
    <row r="1774" spans="1:14">
      <c r="A1774" s="840" t="s">
        <v>3113</v>
      </c>
      <c r="B1774" s="896"/>
      <c r="C1774" s="833" t="s">
        <v>36</v>
      </c>
      <c r="D1774" s="834">
        <f>D1738+D1773</f>
        <v>168154.3</v>
      </c>
      <c r="E1774" s="847" t="s">
        <v>36</v>
      </c>
      <c r="F1774" s="834">
        <f>F1738+F1773</f>
        <v>76413.34</v>
      </c>
      <c r="G1774" s="847" t="s">
        <v>36</v>
      </c>
      <c r="H1774" s="834">
        <f>H1773+H1738</f>
        <v>94367.14</v>
      </c>
      <c r="I1774" s="833" t="s">
        <v>36</v>
      </c>
      <c r="J1774" s="834">
        <f>J1738+J1773</f>
        <v>170780.47999999998</v>
      </c>
      <c r="K1774" s="833" t="s">
        <v>36</v>
      </c>
      <c r="L1774" s="834">
        <f>L1738+L1773</f>
        <v>178455.44</v>
      </c>
      <c r="N1774" s="45"/>
    </row>
    <row r="1775" spans="1:14">
      <c r="A1775" s="407" t="s">
        <v>3114</v>
      </c>
      <c r="B1775" s="864"/>
      <c r="C1775" s="812" t="s">
        <v>36</v>
      </c>
      <c r="D1775" s="781">
        <f>D1738+D1773</f>
        <v>168154.3</v>
      </c>
      <c r="E1775" s="812" t="s">
        <v>36</v>
      </c>
      <c r="F1775" s="781">
        <f>F1738+F1773</f>
        <v>76413.34</v>
      </c>
      <c r="G1775" s="812" t="s">
        <v>36</v>
      </c>
      <c r="H1775" s="781">
        <f>H1773+H1738</f>
        <v>94367.14</v>
      </c>
      <c r="I1775" s="813" t="s">
        <v>36</v>
      </c>
      <c r="J1775" s="781">
        <f>J1738+J1773</f>
        <v>170780.47999999998</v>
      </c>
      <c r="K1775" s="813" t="s">
        <v>36</v>
      </c>
      <c r="L1775" s="781">
        <f>L1738+L1773</f>
        <v>178455.44</v>
      </c>
      <c r="N1775" s="45"/>
    </row>
    <row r="1776" spans="1:14">
      <c r="A1776" s="867"/>
      <c r="B1776" s="550"/>
      <c r="C1776" s="868"/>
      <c r="D1776" s="869"/>
      <c r="E1776" s="870"/>
      <c r="F1776" s="869"/>
      <c r="G1776" s="870"/>
      <c r="H1776" s="869"/>
      <c r="I1776" s="868"/>
      <c r="J1776" s="869"/>
      <c r="K1776" s="868"/>
      <c r="L1776" s="869"/>
      <c r="N1776" s="45"/>
    </row>
    <row r="1777" spans="1:14">
      <c r="A1777" s="90" t="s">
        <v>3115</v>
      </c>
      <c r="B1777" s="38"/>
      <c r="C1777" s="868"/>
      <c r="D1777" s="869"/>
      <c r="E1777" s="870"/>
      <c r="F1777" s="869"/>
      <c r="G1777" s="870"/>
      <c r="H1777" s="869"/>
      <c r="I1777" s="868"/>
      <c r="J1777" s="869"/>
      <c r="K1777" s="868"/>
      <c r="L1777" s="869"/>
      <c r="N1777" s="45"/>
    </row>
    <row r="1778" spans="1:14">
      <c r="A1778" s="39" t="s">
        <v>3116</v>
      </c>
      <c r="B1778" s="38" t="s">
        <v>146</v>
      </c>
      <c r="C1778" s="868" t="s">
        <v>36</v>
      </c>
      <c r="D1778" s="869">
        <v>0</v>
      </c>
      <c r="E1778" s="870" t="s">
        <v>36</v>
      </c>
      <c r="F1778" s="869">
        <v>0</v>
      </c>
      <c r="G1778" s="870" t="s">
        <v>36</v>
      </c>
      <c r="H1778" s="869">
        <v>30000</v>
      </c>
      <c r="I1778" s="868" t="s">
        <v>36</v>
      </c>
      <c r="J1778" s="869">
        <v>30000</v>
      </c>
      <c r="K1778" s="868" t="s">
        <v>36</v>
      </c>
      <c r="L1778" s="869">
        <v>30000</v>
      </c>
      <c r="N1778" s="45"/>
    </row>
    <row r="1779" spans="1:14">
      <c r="A1779" s="39" t="s">
        <v>3119</v>
      </c>
      <c r="B1779" s="38" t="s">
        <v>152</v>
      </c>
      <c r="C1779" s="868"/>
      <c r="D1779" s="869">
        <v>0</v>
      </c>
      <c r="E1779" s="870"/>
      <c r="F1779" s="869">
        <v>0</v>
      </c>
      <c r="G1779" s="870"/>
      <c r="H1779" s="869">
        <v>10000</v>
      </c>
      <c r="I1779" s="868"/>
      <c r="J1779" s="869">
        <v>10000</v>
      </c>
      <c r="K1779" s="868"/>
      <c r="L1779" s="869">
        <v>10000</v>
      </c>
      <c r="N1779" s="45"/>
    </row>
    <row r="1780" spans="1:14">
      <c r="A1780" s="771" t="s">
        <v>3204</v>
      </c>
      <c r="B1780" s="790"/>
      <c r="C1780" s="808" t="s">
        <v>36</v>
      </c>
      <c r="D1780" s="765">
        <f>D1778+D1779</f>
        <v>0</v>
      </c>
      <c r="E1780" s="808" t="s">
        <v>36</v>
      </c>
      <c r="F1780" s="765">
        <f>SUM(F1777:F1779)</f>
        <v>0</v>
      </c>
      <c r="G1780" s="808" t="s">
        <v>36</v>
      </c>
      <c r="H1780" s="765">
        <f>SUM(H1777:H1779)</f>
        <v>40000</v>
      </c>
      <c r="I1780" s="809" t="s">
        <v>36</v>
      </c>
      <c r="J1780" s="765">
        <f>J1778+J1779</f>
        <v>40000</v>
      </c>
      <c r="K1780" s="809" t="s">
        <v>36</v>
      </c>
      <c r="L1780" s="765">
        <f>L1778+L1779</f>
        <v>40000</v>
      </c>
      <c r="N1780" s="45"/>
    </row>
    <row r="1781" spans="1:14">
      <c r="A1781" s="842" t="s">
        <v>3205</v>
      </c>
      <c r="B1781" s="897"/>
      <c r="C1781" s="810" t="s">
        <v>36</v>
      </c>
      <c r="D1781" s="776">
        <f>D1775</f>
        <v>168154.3</v>
      </c>
      <c r="E1781" s="810" t="s">
        <v>36</v>
      </c>
      <c r="F1781" s="776">
        <f>F1780+F1775</f>
        <v>76413.34</v>
      </c>
      <c r="G1781" s="810" t="s">
        <v>36</v>
      </c>
      <c r="H1781" s="776">
        <f>H1780+H1775</f>
        <v>134367.14000000001</v>
      </c>
      <c r="I1781" s="811" t="s">
        <v>36</v>
      </c>
      <c r="J1781" s="776">
        <f>J1775+J1780</f>
        <v>210780.47999999998</v>
      </c>
      <c r="K1781" s="811" t="s">
        <v>36</v>
      </c>
      <c r="L1781" s="776">
        <f>L1775+L1780</f>
        <v>218455.44</v>
      </c>
      <c r="N1781" s="45"/>
    </row>
    <row r="1782" spans="1:14" ht="15.75" thickBot="1">
      <c r="A1782" s="793" t="s">
        <v>3269</v>
      </c>
      <c r="B1782" s="794"/>
      <c r="C1782" s="898" t="s">
        <v>36</v>
      </c>
      <c r="D1782" s="899">
        <f>D1775</f>
        <v>168154.3</v>
      </c>
      <c r="E1782" s="900" t="s">
        <v>36</v>
      </c>
      <c r="F1782" s="899">
        <f>F1780+F1775</f>
        <v>76413.34</v>
      </c>
      <c r="G1782" s="900" t="s">
        <v>36</v>
      </c>
      <c r="H1782" s="899">
        <f>H1780+H1775</f>
        <v>134367.14000000001</v>
      </c>
      <c r="I1782" s="898" t="s">
        <v>36</v>
      </c>
      <c r="J1782" s="899">
        <f>J1775+J1780</f>
        <v>210780.47999999998</v>
      </c>
      <c r="K1782" s="898" t="s">
        <v>36</v>
      </c>
      <c r="L1782" s="899">
        <f>L1775+L1780</f>
        <v>218455.44</v>
      </c>
      <c r="N1782" s="45"/>
    </row>
    <row r="1783" spans="1:14" ht="15.75" thickTop="1">
      <c r="A1783" s="39"/>
      <c r="B1783" s="38"/>
      <c r="C1783" s="63"/>
      <c r="D1783" s="41"/>
      <c r="E1783" s="40"/>
      <c r="F1783" s="41"/>
      <c r="G1783" s="40"/>
      <c r="H1783" s="41"/>
      <c r="I1783" s="63"/>
      <c r="J1783" s="41"/>
      <c r="K1783" s="63"/>
      <c r="L1783" s="41"/>
      <c r="N1783" s="45"/>
    </row>
    <row r="1784" spans="1:14">
      <c r="A1784" s="39"/>
      <c r="B1784" s="38"/>
      <c r="C1784" s="63"/>
      <c r="D1784" s="41"/>
      <c r="E1784" s="40"/>
      <c r="F1784" s="41"/>
      <c r="G1784" s="40"/>
      <c r="H1784" s="41"/>
      <c r="I1784" s="63"/>
      <c r="J1784" s="41"/>
      <c r="K1784" s="63"/>
      <c r="L1784" s="41"/>
      <c r="N1784" s="45"/>
    </row>
    <row r="1785" spans="1:14">
      <c r="A1785" s="39"/>
      <c r="B1785" s="38"/>
      <c r="C1785" s="63"/>
      <c r="D1785" s="41"/>
      <c r="E1785" s="63"/>
      <c r="F1785" s="41"/>
      <c r="G1785" s="63"/>
      <c r="H1785" s="41"/>
      <c r="I1785" s="63"/>
      <c r="J1785" s="41"/>
      <c r="K1785" s="63"/>
      <c r="L1785" s="41"/>
      <c r="N1785" s="45"/>
    </row>
    <row r="1786" spans="1:14">
      <c r="A1786" s="39"/>
      <c r="B1786" s="38"/>
      <c r="C1786" s="63"/>
      <c r="D1786" s="41"/>
      <c r="E1786" s="63"/>
      <c r="F1786" s="41"/>
      <c r="G1786" s="63"/>
      <c r="H1786" s="41"/>
      <c r="I1786" s="63"/>
      <c r="J1786" s="41"/>
      <c r="K1786" s="63"/>
      <c r="L1786" s="41"/>
      <c r="N1786" s="45"/>
    </row>
    <row r="1787" spans="1:14">
      <c r="A1787" s="124"/>
      <c r="B1787" s="124"/>
      <c r="C1787" s="63"/>
      <c r="D1787" s="41"/>
      <c r="E1787" s="63"/>
      <c r="F1787" s="41"/>
      <c r="G1787" s="63"/>
      <c r="H1787" s="41"/>
      <c r="I1787" s="63"/>
      <c r="J1787" s="41"/>
      <c r="K1787" s="63"/>
      <c r="L1787" s="41"/>
    </row>
    <row r="1788" spans="1:14">
      <c r="A1788" s="39"/>
      <c r="B1788" s="38"/>
      <c r="C1788" s="63"/>
      <c r="D1788" s="41"/>
      <c r="E1788" s="63"/>
      <c r="F1788" s="41"/>
      <c r="G1788" s="63"/>
      <c r="H1788" s="41"/>
      <c r="I1788" s="63"/>
      <c r="J1788" s="41"/>
      <c r="K1788" s="63"/>
      <c r="L1788" s="41"/>
    </row>
    <row r="1789" spans="1:14">
      <c r="A1789" s="47"/>
      <c r="B1789" s="48"/>
      <c r="C1789" s="81"/>
      <c r="D1789" s="50"/>
      <c r="E1789" s="81"/>
      <c r="F1789" s="50"/>
      <c r="G1789" s="81"/>
      <c r="H1789" s="50"/>
      <c r="I1789" s="81"/>
      <c r="J1789" s="50"/>
      <c r="K1789" s="81"/>
      <c r="L1789" s="50"/>
    </row>
    <row r="1791" spans="1:14">
      <c r="A1791" s="86" t="s">
        <v>653</v>
      </c>
      <c r="B1791" s="86"/>
      <c r="C1791" s="201" t="s">
        <v>337</v>
      </c>
      <c r="D1791" s="201"/>
      <c r="E1791" s="201"/>
      <c r="F1791" s="201"/>
      <c r="G1791" s="201"/>
      <c r="H1791" s="201" t="s">
        <v>3245</v>
      </c>
      <c r="I1791" s="201"/>
      <c r="J1791" s="201"/>
      <c r="K1791" s="201"/>
      <c r="L1791" s="201"/>
    </row>
    <row r="1792" spans="1:14" ht="16.5">
      <c r="A1792" s="741"/>
      <c r="B1792" s="741"/>
      <c r="C1792" s="741"/>
      <c r="D1792" s="741"/>
      <c r="E1792" s="741"/>
      <c r="F1792" s="741"/>
      <c r="G1792" s="741"/>
      <c r="H1792" s="741"/>
      <c r="I1792" s="741"/>
      <c r="J1792" s="741"/>
      <c r="K1792" s="741"/>
      <c r="L1792" s="741"/>
    </row>
    <row r="1793" spans="1:12" ht="16.5">
      <c r="A1793" s="741"/>
      <c r="B1793" s="741"/>
      <c r="C1793" s="741"/>
      <c r="D1793" s="741"/>
      <c r="E1793" s="741"/>
      <c r="F1793" s="741"/>
      <c r="G1793" s="741"/>
      <c r="H1793" s="741" t="s">
        <v>3219</v>
      </c>
      <c r="I1793" s="741"/>
      <c r="J1793" s="741"/>
      <c r="K1793" s="741"/>
      <c r="L1793" s="741"/>
    </row>
    <row r="1794" spans="1:12">
      <c r="A1794" s="201" t="s">
        <v>1396</v>
      </c>
      <c r="B1794" s="201"/>
      <c r="C1794" s="201"/>
      <c r="D1794" s="201" t="s">
        <v>54</v>
      </c>
      <c r="E1794" s="201"/>
      <c r="F1794" s="201"/>
      <c r="G1794" s="201"/>
      <c r="H1794" s="201" t="s">
        <v>3232</v>
      </c>
      <c r="I1794" s="201"/>
      <c r="J1794" s="201"/>
      <c r="K1794" s="201"/>
      <c r="L1794" s="201"/>
    </row>
    <row r="1795" spans="1:12">
      <c r="A1795" s="334" t="s">
        <v>1116</v>
      </c>
      <c r="B1795" s="334"/>
      <c r="C1795" s="334"/>
      <c r="D1795" s="334" t="s">
        <v>343</v>
      </c>
      <c r="E1795" s="334"/>
      <c r="F1795" s="334"/>
      <c r="G1795" s="334"/>
      <c r="H1795" s="334" t="s">
        <v>3221</v>
      </c>
      <c r="I1795" s="334"/>
      <c r="J1795" s="334"/>
      <c r="K1795" s="334"/>
      <c r="L1795" s="334"/>
    </row>
  </sheetData>
  <mergeCells count="816">
    <mergeCell ref="C1771:D1771"/>
    <mergeCell ref="E1771:F1771"/>
    <mergeCell ref="G1771:H1771"/>
    <mergeCell ref="I1771:J1771"/>
    <mergeCell ref="K1771:L1771"/>
    <mergeCell ref="C1769:D1769"/>
    <mergeCell ref="E1769:F1769"/>
    <mergeCell ref="G1769:H1769"/>
    <mergeCell ref="I1769:J1769"/>
    <mergeCell ref="K1769:L1769"/>
    <mergeCell ref="E1770:F1770"/>
    <mergeCell ref="G1770:H1770"/>
    <mergeCell ref="K1733:L1733"/>
    <mergeCell ref="A1763:L1763"/>
    <mergeCell ref="A1764:L1764"/>
    <mergeCell ref="C1768:D1768"/>
    <mergeCell ref="E1768:J1768"/>
    <mergeCell ref="K1768:L1768"/>
    <mergeCell ref="E1732:F1732"/>
    <mergeCell ref="G1732:H1732"/>
    <mergeCell ref="C1733:D1733"/>
    <mergeCell ref="E1733:F1733"/>
    <mergeCell ref="G1733:H1733"/>
    <mergeCell ref="I1733:J1733"/>
    <mergeCell ref="A1726:L1726"/>
    <mergeCell ref="C1730:D1730"/>
    <mergeCell ref="E1730:J1730"/>
    <mergeCell ref="K1730:L1730"/>
    <mergeCell ref="C1731:D1731"/>
    <mergeCell ref="E1731:F1731"/>
    <mergeCell ref="G1731:H1731"/>
    <mergeCell ref="I1731:J1731"/>
    <mergeCell ref="K1731:L1731"/>
    <mergeCell ref="C1696:D1696"/>
    <mergeCell ref="E1696:F1696"/>
    <mergeCell ref="G1696:H1696"/>
    <mergeCell ref="I1696:J1696"/>
    <mergeCell ref="K1696:L1696"/>
    <mergeCell ref="A1725:L1725"/>
    <mergeCell ref="C1694:D1694"/>
    <mergeCell ref="E1694:F1694"/>
    <mergeCell ref="G1694:H1694"/>
    <mergeCell ref="I1694:J1694"/>
    <mergeCell ref="K1694:L1694"/>
    <mergeCell ref="E1695:F1695"/>
    <mergeCell ref="G1695:H1695"/>
    <mergeCell ref="K1658:L1658"/>
    <mergeCell ref="A1688:L1688"/>
    <mergeCell ref="A1689:L1689"/>
    <mergeCell ref="C1693:D1693"/>
    <mergeCell ref="E1693:J1693"/>
    <mergeCell ref="K1693:L1693"/>
    <mergeCell ref="E1657:F1657"/>
    <mergeCell ref="G1657:H1657"/>
    <mergeCell ref="C1658:D1658"/>
    <mergeCell ref="E1658:F1658"/>
    <mergeCell ref="G1658:H1658"/>
    <mergeCell ref="I1658:J1658"/>
    <mergeCell ref="A1651:L1651"/>
    <mergeCell ref="C1655:D1655"/>
    <mergeCell ref="E1655:J1655"/>
    <mergeCell ref="K1655:L1655"/>
    <mergeCell ref="C1656:D1656"/>
    <mergeCell ref="E1656:F1656"/>
    <mergeCell ref="G1656:H1656"/>
    <mergeCell ref="I1656:J1656"/>
    <mergeCell ref="K1656:L1656"/>
    <mergeCell ref="C1621:D1621"/>
    <mergeCell ref="E1621:F1621"/>
    <mergeCell ref="G1621:H1621"/>
    <mergeCell ref="I1621:J1621"/>
    <mergeCell ref="K1621:L1621"/>
    <mergeCell ref="A1650:L1650"/>
    <mergeCell ref="C1619:D1619"/>
    <mergeCell ref="E1619:F1619"/>
    <mergeCell ref="G1619:H1619"/>
    <mergeCell ref="I1619:J1619"/>
    <mergeCell ref="K1619:L1619"/>
    <mergeCell ref="E1620:F1620"/>
    <mergeCell ref="G1620:H1620"/>
    <mergeCell ref="K1584:L1584"/>
    <mergeCell ref="A1613:L1613"/>
    <mergeCell ref="A1614:L1614"/>
    <mergeCell ref="C1618:D1618"/>
    <mergeCell ref="E1618:J1618"/>
    <mergeCell ref="K1618:L1618"/>
    <mergeCell ref="E1583:F1583"/>
    <mergeCell ref="G1583:H1583"/>
    <mergeCell ref="C1584:D1584"/>
    <mergeCell ref="E1584:F1584"/>
    <mergeCell ref="G1584:H1584"/>
    <mergeCell ref="I1584:J1584"/>
    <mergeCell ref="A1577:L1577"/>
    <mergeCell ref="C1581:D1581"/>
    <mergeCell ref="E1581:J1581"/>
    <mergeCell ref="K1581:L1581"/>
    <mergeCell ref="C1582:D1582"/>
    <mergeCell ref="E1582:F1582"/>
    <mergeCell ref="G1582:H1582"/>
    <mergeCell ref="I1582:J1582"/>
    <mergeCell ref="K1582:L1582"/>
    <mergeCell ref="C1547:D1547"/>
    <mergeCell ref="E1547:F1547"/>
    <mergeCell ref="G1547:H1547"/>
    <mergeCell ref="I1547:J1547"/>
    <mergeCell ref="K1547:L1547"/>
    <mergeCell ref="A1576:L1576"/>
    <mergeCell ref="C1545:D1545"/>
    <mergeCell ref="E1545:F1545"/>
    <mergeCell ref="G1545:H1545"/>
    <mergeCell ref="I1545:J1545"/>
    <mergeCell ref="K1545:L1545"/>
    <mergeCell ref="E1546:F1546"/>
    <mergeCell ref="G1546:H1546"/>
    <mergeCell ref="K1510:L1510"/>
    <mergeCell ref="A1539:L1539"/>
    <mergeCell ref="A1540:L1540"/>
    <mergeCell ref="C1544:D1544"/>
    <mergeCell ref="E1544:J1544"/>
    <mergeCell ref="K1544:L1544"/>
    <mergeCell ref="E1509:F1509"/>
    <mergeCell ref="G1509:H1509"/>
    <mergeCell ref="C1510:D1510"/>
    <mergeCell ref="E1510:F1510"/>
    <mergeCell ref="G1510:H1510"/>
    <mergeCell ref="I1510:J1510"/>
    <mergeCell ref="A1503:L1503"/>
    <mergeCell ref="C1507:D1507"/>
    <mergeCell ref="E1507:J1507"/>
    <mergeCell ref="K1507:L1507"/>
    <mergeCell ref="C1508:D1508"/>
    <mergeCell ref="E1508:F1508"/>
    <mergeCell ref="G1508:H1508"/>
    <mergeCell ref="I1508:J1508"/>
    <mergeCell ref="K1508:L1508"/>
    <mergeCell ref="C1473:D1473"/>
    <mergeCell ref="E1473:F1473"/>
    <mergeCell ref="G1473:H1473"/>
    <mergeCell ref="I1473:J1473"/>
    <mergeCell ref="K1473:L1473"/>
    <mergeCell ref="A1502:L1502"/>
    <mergeCell ref="C1471:D1471"/>
    <mergeCell ref="E1471:F1471"/>
    <mergeCell ref="G1471:H1471"/>
    <mergeCell ref="I1471:J1471"/>
    <mergeCell ref="K1471:L1471"/>
    <mergeCell ref="E1472:F1472"/>
    <mergeCell ref="G1472:H1472"/>
    <mergeCell ref="K1436:L1436"/>
    <mergeCell ref="A1465:L1465"/>
    <mergeCell ref="A1466:L1466"/>
    <mergeCell ref="C1470:D1470"/>
    <mergeCell ref="E1470:J1470"/>
    <mergeCell ref="K1470:L1470"/>
    <mergeCell ref="E1435:F1435"/>
    <mergeCell ref="G1435:H1435"/>
    <mergeCell ref="C1436:D1436"/>
    <mergeCell ref="E1436:F1436"/>
    <mergeCell ref="G1436:H1436"/>
    <mergeCell ref="I1436:J1436"/>
    <mergeCell ref="A1429:L1429"/>
    <mergeCell ref="C1433:D1433"/>
    <mergeCell ref="E1433:J1433"/>
    <mergeCell ref="K1433:L1433"/>
    <mergeCell ref="C1434:D1434"/>
    <mergeCell ref="E1434:F1434"/>
    <mergeCell ref="G1434:H1434"/>
    <mergeCell ref="I1434:J1434"/>
    <mergeCell ref="K1434:L1434"/>
    <mergeCell ref="C1398:D1398"/>
    <mergeCell ref="E1398:F1398"/>
    <mergeCell ref="G1398:H1398"/>
    <mergeCell ref="I1398:J1398"/>
    <mergeCell ref="K1398:L1398"/>
    <mergeCell ref="A1428:L1428"/>
    <mergeCell ref="C1396:D1396"/>
    <mergeCell ref="E1396:F1396"/>
    <mergeCell ref="G1396:H1396"/>
    <mergeCell ref="I1396:J1396"/>
    <mergeCell ref="K1396:L1396"/>
    <mergeCell ref="E1397:F1397"/>
    <mergeCell ref="G1397:H1397"/>
    <mergeCell ref="K1361:L1361"/>
    <mergeCell ref="A1390:L1390"/>
    <mergeCell ref="A1391:L1391"/>
    <mergeCell ref="C1395:D1395"/>
    <mergeCell ref="E1395:J1395"/>
    <mergeCell ref="K1395:L1395"/>
    <mergeCell ref="E1360:F1360"/>
    <mergeCell ref="G1360:H1360"/>
    <mergeCell ref="C1361:D1361"/>
    <mergeCell ref="E1361:F1361"/>
    <mergeCell ref="G1361:H1361"/>
    <mergeCell ref="I1361:J1361"/>
    <mergeCell ref="A1354:L1354"/>
    <mergeCell ref="C1358:D1358"/>
    <mergeCell ref="E1358:J1358"/>
    <mergeCell ref="K1358:L1358"/>
    <mergeCell ref="C1359:D1359"/>
    <mergeCell ref="E1359:F1359"/>
    <mergeCell ref="G1359:H1359"/>
    <mergeCell ref="I1359:J1359"/>
    <mergeCell ref="K1359:L1359"/>
    <mergeCell ref="C1323:D1323"/>
    <mergeCell ref="E1323:F1323"/>
    <mergeCell ref="G1323:H1323"/>
    <mergeCell ref="I1323:J1323"/>
    <mergeCell ref="K1323:L1323"/>
    <mergeCell ref="A1353:L1353"/>
    <mergeCell ref="C1321:D1321"/>
    <mergeCell ref="E1321:F1321"/>
    <mergeCell ref="G1321:H1321"/>
    <mergeCell ref="I1321:J1321"/>
    <mergeCell ref="K1321:L1321"/>
    <mergeCell ref="E1322:F1322"/>
    <mergeCell ref="G1322:H1322"/>
    <mergeCell ref="K1286:L1286"/>
    <mergeCell ref="A1315:L1315"/>
    <mergeCell ref="A1316:L1316"/>
    <mergeCell ref="C1320:D1320"/>
    <mergeCell ref="E1320:J1320"/>
    <mergeCell ref="K1320:L1320"/>
    <mergeCell ref="E1285:F1285"/>
    <mergeCell ref="G1285:H1285"/>
    <mergeCell ref="C1286:D1286"/>
    <mergeCell ref="E1286:F1286"/>
    <mergeCell ref="G1286:H1286"/>
    <mergeCell ref="I1286:J1286"/>
    <mergeCell ref="A1279:L1279"/>
    <mergeCell ref="C1283:D1283"/>
    <mergeCell ref="E1283:J1283"/>
    <mergeCell ref="K1283:L1283"/>
    <mergeCell ref="C1284:D1284"/>
    <mergeCell ref="E1284:F1284"/>
    <mergeCell ref="G1284:H1284"/>
    <mergeCell ref="I1284:J1284"/>
    <mergeCell ref="K1284:L1284"/>
    <mergeCell ref="C1249:D1249"/>
    <mergeCell ref="E1249:F1249"/>
    <mergeCell ref="G1249:H1249"/>
    <mergeCell ref="I1249:J1249"/>
    <mergeCell ref="K1249:L1249"/>
    <mergeCell ref="A1278:L1278"/>
    <mergeCell ref="C1247:D1247"/>
    <mergeCell ref="E1247:F1247"/>
    <mergeCell ref="G1247:H1247"/>
    <mergeCell ref="I1247:J1247"/>
    <mergeCell ref="K1247:L1247"/>
    <mergeCell ref="E1248:F1248"/>
    <mergeCell ref="G1248:H1248"/>
    <mergeCell ref="K1211:L1211"/>
    <mergeCell ref="A1241:L1241"/>
    <mergeCell ref="A1242:L1242"/>
    <mergeCell ref="C1246:D1246"/>
    <mergeCell ref="E1246:J1246"/>
    <mergeCell ref="K1246:L1246"/>
    <mergeCell ref="E1210:F1210"/>
    <mergeCell ref="G1210:H1210"/>
    <mergeCell ref="C1211:D1211"/>
    <mergeCell ref="E1211:F1211"/>
    <mergeCell ref="G1211:H1211"/>
    <mergeCell ref="I1211:J1211"/>
    <mergeCell ref="A1204:L1204"/>
    <mergeCell ref="C1208:D1208"/>
    <mergeCell ref="E1208:J1208"/>
    <mergeCell ref="K1208:L1208"/>
    <mergeCell ref="C1209:D1209"/>
    <mergeCell ref="E1209:F1209"/>
    <mergeCell ref="G1209:H1209"/>
    <mergeCell ref="I1209:J1209"/>
    <mergeCell ref="K1209:L1209"/>
    <mergeCell ref="C1174:D1174"/>
    <mergeCell ref="E1174:F1174"/>
    <mergeCell ref="G1174:H1174"/>
    <mergeCell ref="I1174:J1174"/>
    <mergeCell ref="K1174:L1174"/>
    <mergeCell ref="A1203:L1203"/>
    <mergeCell ref="C1172:D1172"/>
    <mergeCell ref="E1172:F1172"/>
    <mergeCell ref="G1172:H1172"/>
    <mergeCell ref="I1172:J1172"/>
    <mergeCell ref="K1172:L1172"/>
    <mergeCell ref="E1173:F1173"/>
    <mergeCell ref="G1173:H1173"/>
    <mergeCell ref="K1135:L1135"/>
    <mergeCell ref="A1166:L1166"/>
    <mergeCell ref="A1167:L1167"/>
    <mergeCell ref="C1171:D1171"/>
    <mergeCell ref="E1171:J1171"/>
    <mergeCell ref="K1171:L1171"/>
    <mergeCell ref="E1134:F1134"/>
    <mergeCell ref="G1134:H1134"/>
    <mergeCell ref="C1135:D1135"/>
    <mergeCell ref="E1135:F1135"/>
    <mergeCell ref="G1135:H1135"/>
    <mergeCell ref="I1135:J1135"/>
    <mergeCell ref="A1129:L1129"/>
    <mergeCell ref="C1132:D1132"/>
    <mergeCell ref="E1132:J1132"/>
    <mergeCell ref="K1132:L1132"/>
    <mergeCell ref="C1133:D1133"/>
    <mergeCell ref="E1133:F1133"/>
    <mergeCell ref="G1133:H1133"/>
    <mergeCell ref="I1133:J1133"/>
    <mergeCell ref="K1133:L1133"/>
    <mergeCell ref="C1099:D1099"/>
    <mergeCell ref="E1099:F1099"/>
    <mergeCell ref="G1099:H1099"/>
    <mergeCell ref="I1099:J1099"/>
    <mergeCell ref="K1099:L1099"/>
    <mergeCell ref="A1128:L1128"/>
    <mergeCell ref="C1097:D1097"/>
    <mergeCell ref="E1097:F1097"/>
    <mergeCell ref="G1097:H1097"/>
    <mergeCell ref="I1097:J1097"/>
    <mergeCell ref="K1097:L1097"/>
    <mergeCell ref="E1098:F1098"/>
    <mergeCell ref="G1098:H1098"/>
    <mergeCell ref="K1061:L1061"/>
    <mergeCell ref="A1091:L1091"/>
    <mergeCell ref="A1092:L1092"/>
    <mergeCell ref="C1096:D1096"/>
    <mergeCell ref="E1096:J1096"/>
    <mergeCell ref="K1096:L1096"/>
    <mergeCell ref="E1060:F1060"/>
    <mergeCell ref="G1060:H1060"/>
    <mergeCell ref="C1061:D1061"/>
    <mergeCell ref="E1061:F1061"/>
    <mergeCell ref="G1061:H1061"/>
    <mergeCell ref="I1061:J1061"/>
    <mergeCell ref="A1054:L1054"/>
    <mergeCell ref="C1058:D1058"/>
    <mergeCell ref="E1058:J1058"/>
    <mergeCell ref="K1058:L1058"/>
    <mergeCell ref="C1059:D1059"/>
    <mergeCell ref="E1059:F1059"/>
    <mergeCell ref="G1059:H1059"/>
    <mergeCell ref="I1059:J1059"/>
    <mergeCell ref="K1059:L1059"/>
    <mergeCell ref="C1025:D1025"/>
    <mergeCell ref="E1025:F1025"/>
    <mergeCell ref="G1025:H1025"/>
    <mergeCell ref="I1025:J1025"/>
    <mergeCell ref="K1025:L1025"/>
    <mergeCell ref="A1053:L1053"/>
    <mergeCell ref="C1023:D1023"/>
    <mergeCell ref="E1023:F1023"/>
    <mergeCell ref="G1023:H1023"/>
    <mergeCell ref="I1023:J1023"/>
    <mergeCell ref="K1023:L1023"/>
    <mergeCell ref="E1024:F1024"/>
    <mergeCell ref="G1024:H1024"/>
    <mergeCell ref="K986:L986"/>
    <mergeCell ref="A1017:L1017"/>
    <mergeCell ref="A1018:L1018"/>
    <mergeCell ref="C1022:D1022"/>
    <mergeCell ref="E1022:J1022"/>
    <mergeCell ref="K1022:L1022"/>
    <mergeCell ref="E985:F985"/>
    <mergeCell ref="G985:H985"/>
    <mergeCell ref="C986:D986"/>
    <mergeCell ref="E986:F986"/>
    <mergeCell ref="G986:H986"/>
    <mergeCell ref="I986:J986"/>
    <mergeCell ref="A979:L979"/>
    <mergeCell ref="C983:D983"/>
    <mergeCell ref="E983:J983"/>
    <mergeCell ref="K983:L983"/>
    <mergeCell ref="C984:D984"/>
    <mergeCell ref="E984:F984"/>
    <mergeCell ref="G984:H984"/>
    <mergeCell ref="I984:J984"/>
    <mergeCell ref="K984:L984"/>
    <mergeCell ref="C949:D949"/>
    <mergeCell ref="E949:F949"/>
    <mergeCell ref="G949:H949"/>
    <mergeCell ref="I949:J949"/>
    <mergeCell ref="K949:L949"/>
    <mergeCell ref="A978:L978"/>
    <mergeCell ref="C947:D947"/>
    <mergeCell ref="E947:F947"/>
    <mergeCell ref="G947:H947"/>
    <mergeCell ref="I947:J947"/>
    <mergeCell ref="K947:L947"/>
    <mergeCell ref="E948:F948"/>
    <mergeCell ref="G948:H948"/>
    <mergeCell ref="K912:L912"/>
    <mergeCell ref="A941:L941"/>
    <mergeCell ref="A942:L942"/>
    <mergeCell ref="C946:D946"/>
    <mergeCell ref="E946:J946"/>
    <mergeCell ref="K946:L946"/>
    <mergeCell ref="E911:F911"/>
    <mergeCell ref="G911:H911"/>
    <mergeCell ref="C912:D912"/>
    <mergeCell ref="E912:F912"/>
    <mergeCell ref="G912:H912"/>
    <mergeCell ref="I912:J912"/>
    <mergeCell ref="A905:L905"/>
    <mergeCell ref="C909:D909"/>
    <mergeCell ref="E909:J909"/>
    <mergeCell ref="K909:L909"/>
    <mergeCell ref="C910:D910"/>
    <mergeCell ref="E910:F910"/>
    <mergeCell ref="G910:H910"/>
    <mergeCell ref="I910:J910"/>
    <mergeCell ref="K910:L910"/>
    <mergeCell ref="C875:D875"/>
    <mergeCell ref="E875:F875"/>
    <mergeCell ref="G875:H875"/>
    <mergeCell ref="I875:J875"/>
    <mergeCell ref="K875:L875"/>
    <mergeCell ref="A904:L904"/>
    <mergeCell ref="C873:D873"/>
    <mergeCell ref="E873:F873"/>
    <mergeCell ref="G873:H873"/>
    <mergeCell ref="I873:J873"/>
    <mergeCell ref="K873:L873"/>
    <mergeCell ref="E874:F874"/>
    <mergeCell ref="G874:H874"/>
    <mergeCell ref="K837:L837"/>
    <mergeCell ref="A867:L867"/>
    <mergeCell ref="A868:L868"/>
    <mergeCell ref="C872:D872"/>
    <mergeCell ref="E872:J872"/>
    <mergeCell ref="K872:L872"/>
    <mergeCell ref="E836:F836"/>
    <mergeCell ref="G836:H836"/>
    <mergeCell ref="C837:D837"/>
    <mergeCell ref="E837:F837"/>
    <mergeCell ref="G837:H837"/>
    <mergeCell ref="I837:J837"/>
    <mergeCell ref="A830:L830"/>
    <mergeCell ref="C834:D834"/>
    <mergeCell ref="E834:J834"/>
    <mergeCell ref="K834:L834"/>
    <mergeCell ref="C835:D835"/>
    <mergeCell ref="E835:F835"/>
    <mergeCell ref="G835:H835"/>
    <mergeCell ref="I835:J835"/>
    <mergeCell ref="K835:L835"/>
    <mergeCell ref="C798:D798"/>
    <mergeCell ref="E798:F798"/>
    <mergeCell ref="G798:H798"/>
    <mergeCell ref="I798:J798"/>
    <mergeCell ref="K798:L798"/>
    <mergeCell ref="A829:L829"/>
    <mergeCell ref="C796:D796"/>
    <mergeCell ref="E796:F796"/>
    <mergeCell ref="G796:H796"/>
    <mergeCell ref="I796:J796"/>
    <mergeCell ref="K796:L796"/>
    <mergeCell ref="E797:F797"/>
    <mergeCell ref="G797:H797"/>
    <mergeCell ref="K760:L760"/>
    <mergeCell ref="A790:L790"/>
    <mergeCell ref="A791:L791"/>
    <mergeCell ref="C795:D795"/>
    <mergeCell ref="E795:J795"/>
    <mergeCell ref="K795:L795"/>
    <mergeCell ref="E759:F759"/>
    <mergeCell ref="G759:H759"/>
    <mergeCell ref="C760:D760"/>
    <mergeCell ref="E760:F760"/>
    <mergeCell ref="G760:H760"/>
    <mergeCell ref="I760:J760"/>
    <mergeCell ref="A753:L753"/>
    <mergeCell ref="C757:D757"/>
    <mergeCell ref="E757:J757"/>
    <mergeCell ref="K757:L757"/>
    <mergeCell ref="C758:D758"/>
    <mergeCell ref="E758:F758"/>
    <mergeCell ref="G758:H758"/>
    <mergeCell ref="I758:J758"/>
    <mergeCell ref="K758:L758"/>
    <mergeCell ref="C723:D723"/>
    <mergeCell ref="E723:F723"/>
    <mergeCell ref="G723:H723"/>
    <mergeCell ref="I723:J723"/>
    <mergeCell ref="K723:L723"/>
    <mergeCell ref="A752:L752"/>
    <mergeCell ref="C721:D721"/>
    <mergeCell ref="E721:F721"/>
    <mergeCell ref="G721:H721"/>
    <mergeCell ref="I721:J721"/>
    <mergeCell ref="K721:L721"/>
    <mergeCell ref="E722:F722"/>
    <mergeCell ref="G722:H722"/>
    <mergeCell ref="K686:L686"/>
    <mergeCell ref="A715:L715"/>
    <mergeCell ref="A716:L716"/>
    <mergeCell ref="C720:D720"/>
    <mergeCell ref="E720:J720"/>
    <mergeCell ref="K720:L720"/>
    <mergeCell ref="E685:F685"/>
    <mergeCell ref="G685:H685"/>
    <mergeCell ref="C686:D686"/>
    <mergeCell ref="E686:F686"/>
    <mergeCell ref="G686:H686"/>
    <mergeCell ref="I686:J686"/>
    <mergeCell ref="A679:L679"/>
    <mergeCell ref="C683:D683"/>
    <mergeCell ref="E683:J683"/>
    <mergeCell ref="K683:L683"/>
    <mergeCell ref="C684:D684"/>
    <mergeCell ref="E684:F684"/>
    <mergeCell ref="G684:H684"/>
    <mergeCell ref="I684:J684"/>
    <mergeCell ref="K684:L684"/>
    <mergeCell ref="C649:D649"/>
    <mergeCell ref="E649:F649"/>
    <mergeCell ref="G649:H649"/>
    <mergeCell ref="I649:J649"/>
    <mergeCell ref="K649:L649"/>
    <mergeCell ref="A678:L678"/>
    <mergeCell ref="C647:D647"/>
    <mergeCell ref="E647:F647"/>
    <mergeCell ref="G647:H647"/>
    <mergeCell ref="I647:J647"/>
    <mergeCell ref="K647:L647"/>
    <mergeCell ref="E648:F648"/>
    <mergeCell ref="G648:H648"/>
    <mergeCell ref="K611:L611"/>
    <mergeCell ref="A641:L641"/>
    <mergeCell ref="A642:L642"/>
    <mergeCell ref="C646:D646"/>
    <mergeCell ref="E646:J646"/>
    <mergeCell ref="K646:L646"/>
    <mergeCell ref="E610:F610"/>
    <mergeCell ref="G610:H610"/>
    <mergeCell ref="C611:D611"/>
    <mergeCell ref="E611:F611"/>
    <mergeCell ref="G611:H611"/>
    <mergeCell ref="I611:J611"/>
    <mergeCell ref="A604:L604"/>
    <mergeCell ref="C608:D608"/>
    <mergeCell ref="E608:J608"/>
    <mergeCell ref="K608:L608"/>
    <mergeCell ref="C609:D609"/>
    <mergeCell ref="E609:F609"/>
    <mergeCell ref="G609:H609"/>
    <mergeCell ref="I609:J609"/>
    <mergeCell ref="K609:L609"/>
    <mergeCell ref="C573:D573"/>
    <mergeCell ref="E573:F573"/>
    <mergeCell ref="G573:H573"/>
    <mergeCell ref="I573:J573"/>
    <mergeCell ref="K573:L573"/>
    <mergeCell ref="A603:L603"/>
    <mergeCell ref="C571:D571"/>
    <mergeCell ref="E571:F571"/>
    <mergeCell ref="G571:H571"/>
    <mergeCell ref="I571:J571"/>
    <mergeCell ref="K571:L571"/>
    <mergeCell ref="E572:F572"/>
    <mergeCell ref="G572:H572"/>
    <mergeCell ref="K536:L536"/>
    <mergeCell ref="A565:L565"/>
    <mergeCell ref="A566:L566"/>
    <mergeCell ref="C570:D570"/>
    <mergeCell ref="E570:J570"/>
    <mergeCell ref="K570:L570"/>
    <mergeCell ref="E535:F535"/>
    <mergeCell ref="G535:H535"/>
    <mergeCell ref="C536:D536"/>
    <mergeCell ref="E536:F536"/>
    <mergeCell ref="G536:H536"/>
    <mergeCell ref="I536:J536"/>
    <mergeCell ref="A529:L529"/>
    <mergeCell ref="C533:D533"/>
    <mergeCell ref="E533:J533"/>
    <mergeCell ref="K533:L533"/>
    <mergeCell ref="C534:D534"/>
    <mergeCell ref="E534:F534"/>
    <mergeCell ref="G534:H534"/>
    <mergeCell ref="I534:J534"/>
    <mergeCell ref="K534:L534"/>
    <mergeCell ref="C499:D499"/>
    <mergeCell ref="E499:F499"/>
    <mergeCell ref="G499:H499"/>
    <mergeCell ref="I499:J499"/>
    <mergeCell ref="K499:L499"/>
    <mergeCell ref="A528:L528"/>
    <mergeCell ref="C497:D497"/>
    <mergeCell ref="E497:F497"/>
    <mergeCell ref="G497:H497"/>
    <mergeCell ref="I497:J497"/>
    <mergeCell ref="K497:L497"/>
    <mergeCell ref="E498:F498"/>
    <mergeCell ref="G498:H498"/>
    <mergeCell ref="K462:L462"/>
    <mergeCell ref="A491:L491"/>
    <mergeCell ref="A492:L492"/>
    <mergeCell ref="C496:D496"/>
    <mergeCell ref="E496:J496"/>
    <mergeCell ref="K496:L496"/>
    <mergeCell ref="E461:F461"/>
    <mergeCell ref="G461:H461"/>
    <mergeCell ref="C462:D462"/>
    <mergeCell ref="E462:F462"/>
    <mergeCell ref="G462:H462"/>
    <mergeCell ref="I462:J462"/>
    <mergeCell ref="A455:L455"/>
    <mergeCell ref="C459:D459"/>
    <mergeCell ref="E459:J459"/>
    <mergeCell ref="K459:L459"/>
    <mergeCell ref="C460:D460"/>
    <mergeCell ref="E460:F460"/>
    <mergeCell ref="G460:H460"/>
    <mergeCell ref="I460:J460"/>
    <mergeCell ref="K460:L460"/>
    <mergeCell ref="C424:D424"/>
    <mergeCell ref="E424:F424"/>
    <mergeCell ref="G424:H424"/>
    <mergeCell ref="I424:J424"/>
    <mergeCell ref="K424:L424"/>
    <mergeCell ref="A454:L454"/>
    <mergeCell ref="C422:D422"/>
    <mergeCell ref="E422:F422"/>
    <mergeCell ref="G422:H422"/>
    <mergeCell ref="I422:J422"/>
    <mergeCell ref="K422:L422"/>
    <mergeCell ref="E423:F423"/>
    <mergeCell ref="G423:H423"/>
    <mergeCell ref="K386:L386"/>
    <mergeCell ref="A416:L416"/>
    <mergeCell ref="A417:L417"/>
    <mergeCell ref="C421:D421"/>
    <mergeCell ref="E421:J421"/>
    <mergeCell ref="K421:L421"/>
    <mergeCell ref="E385:F385"/>
    <mergeCell ref="G385:H385"/>
    <mergeCell ref="C386:D386"/>
    <mergeCell ref="E386:F386"/>
    <mergeCell ref="G386:H386"/>
    <mergeCell ref="I386:J386"/>
    <mergeCell ref="A379:L379"/>
    <mergeCell ref="C383:D383"/>
    <mergeCell ref="E383:J383"/>
    <mergeCell ref="K383:L383"/>
    <mergeCell ref="C384:D384"/>
    <mergeCell ref="E384:F384"/>
    <mergeCell ref="G384:H384"/>
    <mergeCell ref="I384:J384"/>
    <mergeCell ref="K384:L384"/>
    <mergeCell ref="C349:D349"/>
    <mergeCell ref="E349:F349"/>
    <mergeCell ref="G349:H349"/>
    <mergeCell ref="I349:J349"/>
    <mergeCell ref="K349:L349"/>
    <mergeCell ref="A378:L378"/>
    <mergeCell ref="C347:D347"/>
    <mergeCell ref="E347:F347"/>
    <mergeCell ref="G347:H347"/>
    <mergeCell ref="I347:J347"/>
    <mergeCell ref="K347:L347"/>
    <mergeCell ref="E348:F348"/>
    <mergeCell ref="G348:H348"/>
    <mergeCell ref="K312:L312"/>
    <mergeCell ref="A341:L341"/>
    <mergeCell ref="A342:L342"/>
    <mergeCell ref="C346:D346"/>
    <mergeCell ref="E346:J346"/>
    <mergeCell ref="K346:L346"/>
    <mergeCell ref="E311:F311"/>
    <mergeCell ref="G311:H311"/>
    <mergeCell ref="C312:D312"/>
    <mergeCell ref="E312:F312"/>
    <mergeCell ref="G312:H312"/>
    <mergeCell ref="I312:J312"/>
    <mergeCell ref="A305:L305"/>
    <mergeCell ref="C309:D309"/>
    <mergeCell ref="E309:J309"/>
    <mergeCell ref="K309:L309"/>
    <mergeCell ref="C310:D310"/>
    <mergeCell ref="E310:F310"/>
    <mergeCell ref="G310:H310"/>
    <mergeCell ref="I310:J310"/>
    <mergeCell ref="K310:L310"/>
    <mergeCell ref="C275:D275"/>
    <mergeCell ref="E275:F275"/>
    <mergeCell ref="G275:H275"/>
    <mergeCell ref="I275:J275"/>
    <mergeCell ref="K275:L275"/>
    <mergeCell ref="A304:L304"/>
    <mergeCell ref="C273:D273"/>
    <mergeCell ref="E273:F273"/>
    <mergeCell ref="G273:H273"/>
    <mergeCell ref="I273:J273"/>
    <mergeCell ref="K273:L273"/>
    <mergeCell ref="E274:F274"/>
    <mergeCell ref="G274:H274"/>
    <mergeCell ref="K235:L235"/>
    <mergeCell ref="A267:L267"/>
    <mergeCell ref="A268:L268"/>
    <mergeCell ref="C272:D272"/>
    <mergeCell ref="E272:J272"/>
    <mergeCell ref="K272:L272"/>
    <mergeCell ref="E234:F234"/>
    <mergeCell ref="G234:H234"/>
    <mergeCell ref="C235:D235"/>
    <mergeCell ref="E235:F235"/>
    <mergeCell ref="G235:H235"/>
    <mergeCell ref="I235:J235"/>
    <mergeCell ref="A228:L228"/>
    <mergeCell ref="C232:D232"/>
    <mergeCell ref="E232:J232"/>
    <mergeCell ref="K232:L232"/>
    <mergeCell ref="C233:D233"/>
    <mergeCell ref="E233:F233"/>
    <mergeCell ref="G233:H233"/>
    <mergeCell ref="I233:J233"/>
    <mergeCell ref="K233:L233"/>
    <mergeCell ref="C197:D197"/>
    <mergeCell ref="E197:F197"/>
    <mergeCell ref="G197:H197"/>
    <mergeCell ref="I197:J197"/>
    <mergeCell ref="K197:L197"/>
    <mergeCell ref="A227:L227"/>
    <mergeCell ref="C195:D195"/>
    <mergeCell ref="E195:F195"/>
    <mergeCell ref="G195:H195"/>
    <mergeCell ref="I195:J195"/>
    <mergeCell ref="K195:L195"/>
    <mergeCell ref="E196:F196"/>
    <mergeCell ref="G196:H196"/>
    <mergeCell ref="K160:L160"/>
    <mergeCell ref="A189:L189"/>
    <mergeCell ref="A190:L190"/>
    <mergeCell ref="C194:D194"/>
    <mergeCell ref="E194:J194"/>
    <mergeCell ref="K194:L194"/>
    <mergeCell ref="E159:F159"/>
    <mergeCell ref="G159:H159"/>
    <mergeCell ref="C160:D160"/>
    <mergeCell ref="E160:F160"/>
    <mergeCell ref="G160:H160"/>
    <mergeCell ref="I160:J160"/>
    <mergeCell ref="A153:L153"/>
    <mergeCell ref="C157:D157"/>
    <mergeCell ref="E157:J157"/>
    <mergeCell ref="K157:L157"/>
    <mergeCell ref="C158:D158"/>
    <mergeCell ref="E158:F158"/>
    <mergeCell ref="G158:H158"/>
    <mergeCell ref="I158:J158"/>
    <mergeCell ref="K158:L158"/>
    <mergeCell ref="C123:D123"/>
    <mergeCell ref="E123:F123"/>
    <mergeCell ref="G123:H123"/>
    <mergeCell ref="I123:J123"/>
    <mergeCell ref="K123:L123"/>
    <mergeCell ref="A152:L152"/>
    <mergeCell ref="C121:D121"/>
    <mergeCell ref="E121:F121"/>
    <mergeCell ref="G121:H121"/>
    <mergeCell ref="I121:J121"/>
    <mergeCell ref="K121:L121"/>
    <mergeCell ref="E122:F122"/>
    <mergeCell ref="G122:H122"/>
    <mergeCell ref="K86:L86"/>
    <mergeCell ref="A115:L115"/>
    <mergeCell ref="A116:L116"/>
    <mergeCell ref="C120:D120"/>
    <mergeCell ref="E120:J120"/>
    <mergeCell ref="K120:L120"/>
    <mergeCell ref="E85:F85"/>
    <mergeCell ref="G85:H85"/>
    <mergeCell ref="C86:D86"/>
    <mergeCell ref="E86:F86"/>
    <mergeCell ref="G86:H86"/>
    <mergeCell ref="I86:J86"/>
    <mergeCell ref="A79:L79"/>
    <mergeCell ref="C83:D83"/>
    <mergeCell ref="E83:J83"/>
    <mergeCell ref="K83:L83"/>
    <mergeCell ref="C84:D84"/>
    <mergeCell ref="E84:F84"/>
    <mergeCell ref="G84:H84"/>
    <mergeCell ref="I84:J84"/>
    <mergeCell ref="K84:L84"/>
    <mergeCell ref="C49:D49"/>
    <mergeCell ref="E49:F49"/>
    <mergeCell ref="G49:H49"/>
    <mergeCell ref="I49:J49"/>
    <mergeCell ref="K49:L49"/>
    <mergeCell ref="A78:L78"/>
    <mergeCell ref="C47:D47"/>
    <mergeCell ref="E47:F47"/>
    <mergeCell ref="G47:H47"/>
    <mergeCell ref="I47:J47"/>
    <mergeCell ref="K47:L47"/>
    <mergeCell ref="E48:F48"/>
    <mergeCell ref="G48:H48"/>
    <mergeCell ref="K12:L12"/>
    <mergeCell ref="A41:L41"/>
    <mergeCell ref="A42:L42"/>
    <mergeCell ref="C46:D46"/>
    <mergeCell ref="E46:J46"/>
    <mergeCell ref="K46:L46"/>
    <mergeCell ref="E11:F11"/>
    <mergeCell ref="G11:H11"/>
    <mergeCell ref="C12:D12"/>
    <mergeCell ref="E12:F12"/>
    <mergeCell ref="G12:H12"/>
    <mergeCell ref="I12:J12"/>
    <mergeCell ref="A4:L4"/>
    <mergeCell ref="A5:L5"/>
    <mergeCell ref="C9:D9"/>
    <mergeCell ref="E9:J9"/>
    <mergeCell ref="K9:L9"/>
    <mergeCell ref="C10:D10"/>
    <mergeCell ref="E10:F10"/>
    <mergeCell ref="G10:H10"/>
    <mergeCell ref="I10:J10"/>
    <mergeCell ref="K10:L10"/>
  </mergeCells>
  <pageMargins left="0.31" right="0" top="0.5" bottom="0.05" header="0.3" footer="0.3"/>
  <pageSetup paperSize="5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M662"/>
  <sheetViews>
    <sheetView workbookViewId="0">
      <selection activeCell="B25" sqref="B25"/>
    </sheetView>
  </sheetViews>
  <sheetFormatPr defaultRowHeight="15"/>
  <cols>
    <col min="1" max="1" width="16" customWidth="1"/>
    <col min="2" max="2" width="18.140625" customWidth="1"/>
    <col min="3" max="3" width="31.140625" customWidth="1"/>
    <col min="4" max="4" width="2.5703125" customWidth="1"/>
    <col min="5" max="5" width="15.7109375" customWidth="1"/>
    <col min="6" max="6" width="2.5703125" customWidth="1"/>
    <col min="7" max="7" width="15.7109375" customWidth="1"/>
    <col min="8" max="8" width="2.5703125" customWidth="1"/>
    <col min="9" max="9" width="15.7109375" customWidth="1"/>
    <col min="10" max="10" width="2.5703125" customWidth="1"/>
    <col min="11" max="11" width="16" customWidth="1"/>
    <col min="12" max="12" width="17.85546875" customWidth="1"/>
    <col min="13" max="13" width="13.28515625" bestFit="1" customWidth="1"/>
  </cols>
  <sheetData>
    <row r="1" spans="1:11">
      <c r="A1" t="s">
        <v>299</v>
      </c>
      <c r="K1" t="s">
        <v>300</v>
      </c>
    </row>
    <row r="2" spans="1:11" ht="12.75" customHeight="1">
      <c r="E2" s="45"/>
    </row>
    <row r="3" spans="1:11" ht="15.75">
      <c r="A3" s="141" t="s">
        <v>301</v>
      </c>
      <c r="B3" s="141"/>
      <c r="C3" s="141"/>
      <c r="D3" s="141"/>
      <c r="E3" s="141"/>
      <c r="F3" s="141"/>
      <c r="G3" s="141"/>
      <c r="H3" s="141"/>
      <c r="I3" s="141"/>
      <c r="J3" s="141"/>
      <c r="K3" s="141"/>
    </row>
    <row r="4" spans="1:11" ht="15.75">
      <c r="A4" s="142" t="s">
        <v>302</v>
      </c>
      <c r="B4" s="142"/>
      <c r="C4" s="142"/>
      <c r="D4" s="142"/>
      <c r="E4" s="142"/>
      <c r="F4" s="142"/>
      <c r="G4" s="142"/>
      <c r="H4" s="142"/>
      <c r="I4" s="142"/>
      <c r="J4" s="142"/>
      <c r="K4" s="142"/>
    </row>
    <row r="5" spans="1:11" ht="12" customHeight="1"/>
    <row r="6" spans="1:11">
      <c r="A6" s="86" t="s">
        <v>303</v>
      </c>
      <c r="B6" s="6"/>
    </row>
    <row r="7" spans="1:11">
      <c r="A7" s="86" t="s">
        <v>304</v>
      </c>
      <c r="B7" s="6"/>
    </row>
    <row r="8" spans="1:11">
      <c r="A8" s="143" t="s">
        <v>305</v>
      </c>
      <c r="B8" s="128"/>
    </row>
    <row r="9" spans="1:11">
      <c r="A9" s="144" t="s">
        <v>306</v>
      </c>
      <c r="B9" s="144"/>
      <c r="C9" s="144"/>
      <c r="D9" s="145" t="s">
        <v>307</v>
      </c>
      <c r="E9" s="146"/>
      <c r="F9" s="147" t="s">
        <v>308</v>
      </c>
      <c r="G9" s="147"/>
      <c r="H9" s="147"/>
      <c r="I9" s="148"/>
      <c r="J9" s="145" t="s">
        <v>16</v>
      </c>
      <c r="K9" s="146"/>
    </row>
    <row r="10" spans="1:11">
      <c r="A10" s="149" t="s">
        <v>309</v>
      </c>
      <c r="B10" s="149" t="s">
        <v>310</v>
      </c>
      <c r="C10" s="149" t="s">
        <v>311</v>
      </c>
      <c r="D10" s="150"/>
      <c r="E10" s="151">
        <v>2017</v>
      </c>
      <c r="F10" s="152" t="s">
        <v>312</v>
      </c>
      <c r="G10" s="146"/>
      <c r="H10" s="145" t="s">
        <v>313</v>
      </c>
      <c r="I10" s="146"/>
      <c r="J10" s="153" t="s">
        <v>314</v>
      </c>
      <c r="K10" s="154"/>
    </row>
    <row r="11" spans="1:11">
      <c r="A11" s="155">
        <v>1</v>
      </c>
      <c r="B11" s="155">
        <v>2</v>
      </c>
      <c r="C11" s="155">
        <v>3</v>
      </c>
      <c r="D11" s="156">
        <v>4</v>
      </c>
      <c r="E11" s="157"/>
      <c r="F11" s="158">
        <v>5</v>
      </c>
      <c r="G11" s="157"/>
      <c r="H11" s="158">
        <v>6</v>
      </c>
      <c r="I11" s="157"/>
      <c r="J11" s="156">
        <v>7</v>
      </c>
      <c r="K11" s="157"/>
    </row>
    <row r="12" spans="1:11">
      <c r="A12" s="159">
        <v>3000</v>
      </c>
      <c r="B12" s="39" t="s">
        <v>315</v>
      </c>
      <c r="C12" s="124"/>
      <c r="D12" s="160"/>
      <c r="E12" s="161"/>
      <c r="F12" s="6"/>
      <c r="G12" s="162"/>
      <c r="H12" s="6"/>
      <c r="I12" s="162"/>
      <c r="J12" s="160"/>
      <c r="K12" s="161"/>
    </row>
    <row r="13" spans="1:11">
      <c r="A13" s="38" t="s">
        <v>316</v>
      </c>
      <c r="B13" s="39"/>
      <c r="C13" s="39" t="s">
        <v>317</v>
      </c>
      <c r="D13" s="52"/>
      <c r="E13" s="41"/>
      <c r="F13" s="40"/>
      <c r="G13" s="41"/>
      <c r="H13" s="52"/>
      <c r="I13" s="41"/>
      <c r="J13" s="52"/>
      <c r="K13" s="41"/>
    </row>
    <row r="14" spans="1:11">
      <c r="A14" s="38"/>
      <c r="B14" s="39"/>
      <c r="C14" s="39" t="s">
        <v>318</v>
      </c>
      <c r="D14" s="52" t="s">
        <v>36</v>
      </c>
      <c r="E14" s="41">
        <v>0</v>
      </c>
      <c r="F14" s="40" t="s">
        <v>36</v>
      </c>
      <c r="G14" s="41">
        <v>0</v>
      </c>
      <c r="H14" s="52" t="s">
        <v>36</v>
      </c>
      <c r="I14" s="41">
        <v>0</v>
      </c>
      <c r="J14" s="52" t="s">
        <v>36</v>
      </c>
      <c r="K14" s="41">
        <v>11000000</v>
      </c>
    </row>
    <row r="15" spans="1:11">
      <c r="A15" s="39"/>
      <c r="B15" s="39"/>
      <c r="C15" s="39"/>
      <c r="D15" s="52"/>
      <c r="E15" s="41"/>
      <c r="F15" s="40"/>
      <c r="G15" s="41"/>
      <c r="H15" s="52"/>
      <c r="I15" s="41"/>
      <c r="J15" s="52"/>
      <c r="K15" s="41"/>
    </row>
    <row r="16" spans="1:11" ht="15" customHeight="1">
      <c r="A16" s="39"/>
      <c r="B16" s="39"/>
      <c r="C16" s="39" t="s">
        <v>319</v>
      </c>
      <c r="D16" s="52"/>
      <c r="E16" s="41"/>
      <c r="F16" s="40"/>
      <c r="G16" s="41"/>
      <c r="H16" s="52"/>
      <c r="I16" s="41"/>
      <c r="J16" s="52"/>
      <c r="K16" s="41"/>
    </row>
    <row r="17" spans="1:11">
      <c r="A17" s="38"/>
      <c r="B17" s="39"/>
      <c r="C17" s="39" t="s">
        <v>320</v>
      </c>
      <c r="D17" s="52"/>
      <c r="E17" s="41">
        <v>0</v>
      </c>
      <c r="F17" s="40"/>
      <c r="G17" s="41">
        <v>0</v>
      </c>
      <c r="H17" s="52"/>
      <c r="I17" s="41">
        <v>0</v>
      </c>
      <c r="J17" s="52"/>
      <c r="K17" s="41">
        <v>3000000</v>
      </c>
    </row>
    <row r="18" spans="1:11">
      <c r="A18" s="163">
        <v>8000</v>
      </c>
      <c r="B18" s="39" t="s">
        <v>321</v>
      </c>
      <c r="C18" s="39"/>
      <c r="D18" s="52"/>
      <c r="E18" s="41"/>
      <c r="F18" s="40"/>
      <c r="G18" s="41"/>
      <c r="H18" s="52"/>
      <c r="I18" s="41"/>
      <c r="J18" s="52"/>
      <c r="K18" s="41"/>
    </row>
    <row r="19" spans="1:11" ht="14.25" customHeight="1">
      <c r="A19" s="38" t="s">
        <v>322</v>
      </c>
      <c r="B19" s="39"/>
      <c r="C19" s="39" t="s">
        <v>323</v>
      </c>
      <c r="D19" s="52"/>
      <c r="E19" s="41"/>
      <c r="F19" s="40"/>
      <c r="G19" s="41"/>
      <c r="H19" s="52"/>
      <c r="I19" s="41"/>
      <c r="J19" s="52"/>
      <c r="K19" s="41"/>
    </row>
    <row r="20" spans="1:11">
      <c r="A20" s="38" t="s">
        <v>324</v>
      </c>
      <c r="B20" s="39"/>
      <c r="C20" s="39" t="s">
        <v>325</v>
      </c>
      <c r="D20" s="52"/>
      <c r="E20" s="41">
        <v>0</v>
      </c>
      <c r="F20" s="40"/>
      <c r="G20" s="41">
        <v>0</v>
      </c>
      <c r="H20" s="52"/>
      <c r="I20" s="41">
        <v>0</v>
      </c>
      <c r="J20" s="52"/>
      <c r="K20" s="41">
        <v>1000000</v>
      </c>
    </row>
    <row r="21" spans="1:11">
      <c r="A21" s="164"/>
      <c r="B21" s="39"/>
      <c r="C21" s="39"/>
      <c r="D21" s="52"/>
      <c r="E21" s="41"/>
      <c r="F21" s="40"/>
      <c r="G21" s="41"/>
      <c r="H21" s="52"/>
      <c r="I21" s="41"/>
      <c r="J21" s="52"/>
      <c r="K21" s="125"/>
    </row>
    <row r="22" spans="1:11">
      <c r="A22" s="38" t="s">
        <v>322</v>
      </c>
      <c r="B22" s="78"/>
      <c r="C22" s="39" t="s">
        <v>326</v>
      </c>
      <c r="D22" s="52"/>
      <c r="E22" s="41"/>
      <c r="F22" s="40"/>
      <c r="G22" s="41"/>
      <c r="H22" s="52"/>
      <c r="I22" s="41"/>
      <c r="J22" s="52"/>
      <c r="K22" s="41"/>
    </row>
    <row r="23" spans="1:11" ht="15" customHeight="1">
      <c r="A23" s="38" t="s">
        <v>324</v>
      </c>
      <c r="B23" s="78"/>
      <c r="C23" s="39" t="s">
        <v>327</v>
      </c>
      <c r="D23" s="52"/>
      <c r="E23" s="41">
        <v>145792.5</v>
      </c>
      <c r="F23" s="40"/>
      <c r="G23" s="41">
        <v>0</v>
      </c>
      <c r="H23" s="52"/>
      <c r="I23" s="41">
        <v>2325671.6</v>
      </c>
      <c r="J23" s="52"/>
      <c r="K23" s="41">
        <v>4080282.8</v>
      </c>
    </row>
    <row r="24" spans="1:11" ht="15" customHeight="1">
      <c r="A24" s="38"/>
      <c r="B24" s="78"/>
      <c r="C24" s="39" t="s">
        <v>328</v>
      </c>
      <c r="D24" s="52"/>
      <c r="E24" s="53"/>
      <c r="F24" s="40"/>
      <c r="G24" s="41"/>
      <c r="H24" s="52"/>
      <c r="I24" s="41"/>
      <c r="J24" s="52"/>
      <c r="K24" s="41"/>
    </row>
    <row r="25" spans="1:11" ht="15" customHeight="1">
      <c r="A25" s="38"/>
      <c r="B25" s="78"/>
      <c r="C25" s="39" t="s">
        <v>329</v>
      </c>
      <c r="D25" s="52"/>
      <c r="E25" s="53"/>
      <c r="F25" s="40"/>
      <c r="G25" s="41"/>
      <c r="H25" s="52"/>
      <c r="I25" s="41"/>
      <c r="J25" s="52"/>
      <c r="K25" s="41"/>
    </row>
    <row r="26" spans="1:11" ht="15" customHeight="1">
      <c r="A26" s="38"/>
      <c r="B26" s="78"/>
      <c r="C26" s="39" t="s">
        <v>330</v>
      </c>
      <c r="D26" s="52"/>
      <c r="E26" s="53"/>
      <c r="F26" s="40"/>
      <c r="G26" s="41"/>
      <c r="H26" s="52"/>
      <c r="I26" s="41"/>
      <c r="J26" s="52"/>
      <c r="K26" s="41"/>
    </row>
    <row r="27" spans="1:11" ht="15" customHeight="1">
      <c r="A27" s="38"/>
      <c r="B27" s="78"/>
      <c r="C27" s="39" t="s">
        <v>331</v>
      </c>
      <c r="D27" s="52"/>
      <c r="F27" s="40"/>
      <c r="G27" s="125"/>
      <c r="H27" s="52"/>
      <c r="I27" s="125"/>
      <c r="J27" s="52"/>
      <c r="K27" s="125"/>
    </row>
    <row r="28" spans="1:11" ht="15" customHeight="1">
      <c r="A28" s="38"/>
      <c r="B28" s="78"/>
      <c r="C28" s="39" t="s">
        <v>332</v>
      </c>
      <c r="D28" s="52"/>
      <c r="E28" s="41"/>
      <c r="F28" s="40"/>
      <c r="G28" s="41"/>
      <c r="H28" s="52"/>
      <c r="I28" s="41"/>
      <c r="J28" s="52"/>
      <c r="K28" s="41"/>
    </row>
    <row r="29" spans="1:11" ht="15.75" customHeight="1">
      <c r="A29" s="38"/>
      <c r="B29" s="78"/>
      <c r="C29" s="39" t="s">
        <v>333</v>
      </c>
      <c r="D29" s="52"/>
      <c r="E29" s="41"/>
      <c r="F29" s="40"/>
      <c r="G29" s="41"/>
      <c r="H29" s="52"/>
      <c r="I29" s="50"/>
      <c r="J29" s="52"/>
      <c r="K29" s="125"/>
    </row>
    <row r="30" spans="1:11" ht="15.75" customHeight="1">
      <c r="A30" s="165"/>
      <c r="B30" s="166"/>
      <c r="C30" s="167" t="s">
        <v>334</v>
      </c>
      <c r="D30" s="168" t="s">
        <v>36</v>
      </c>
      <c r="E30" s="169">
        <f>SUM(E13:E29)</f>
        <v>145792.5</v>
      </c>
      <c r="F30" s="170" t="s">
        <v>36</v>
      </c>
      <c r="G30" s="169">
        <f>SUM(G14:G29)</f>
        <v>0</v>
      </c>
      <c r="H30" s="170" t="s">
        <v>36</v>
      </c>
      <c r="I30" s="169">
        <f>SUM(I13:I29)</f>
        <v>2325671.6</v>
      </c>
      <c r="J30" s="170" t="s">
        <v>36</v>
      </c>
      <c r="K30" s="169">
        <f>SUM(K12:K29)</f>
        <v>19080282.800000001</v>
      </c>
    </row>
    <row r="31" spans="1:11">
      <c r="A31" s="171"/>
      <c r="B31" s="172"/>
      <c r="C31" s="172"/>
      <c r="D31" s="173"/>
      <c r="E31" s="174"/>
      <c r="F31" s="173"/>
      <c r="G31" s="174"/>
      <c r="H31" s="173"/>
      <c r="I31" s="174"/>
      <c r="J31" s="175"/>
      <c r="K31" s="174"/>
    </row>
    <row r="33" spans="1:12">
      <c r="A33" s="176" t="s">
        <v>335</v>
      </c>
      <c r="B33" s="176"/>
      <c r="C33" s="176" t="s">
        <v>336</v>
      </c>
      <c r="D33" s="176" t="s">
        <v>337</v>
      </c>
      <c r="E33" s="176"/>
      <c r="F33" s="176"/>
      <c r="G33" s="176"/>
      <c r="H33" s="176"/>
      <c r="I33" s="176" t="s">
        <v>338</v>
      </c>
      <c r="J33" s="176"/>
      <c r="K33" s="176"/>
      <c r="L33" s="176"/>
    </row>
    <row r="34" spans="1:12">
      <c r="A34" s="176"/>
      <c r="B34" s="176"/>
      <c r="C34" s="176"/>
      <c r="D34" s="176"/>
      <c r="E34" s="176"/>
      <c r="F34" s="176"/>
      <c r="G34" s="176"/>
      <c r="H34" s="176"/>
      <c r="I34" s="176"/>
      <c r="J34" s="176"/>
      <c r="K34" s="176"/>
      <c r="L34" s="176"/>
    </row>
    <row r="35" spans="1:12">
      <c r="A35" s="176"/>
      <c r="B35" s="176"/>
      <c r="C35" s="176"/>
      <c r="D35" s="176"/>
      <c r="E35" s="176"/>
      <c r="F35" s="176"/>
      <c r="G35" s="176"/>
      <c r="H35" s="176"/>
      <c r="I35" s="176"/>
      <c r="J35" s="176"/>
      <c r="K35" s="176"/>
      <c r="L35" s="176"/>
    </row>
    <row r="36" spans="1:12">
      <c r="A36" s="176"/>
      <c r="B36" s="176" t="s">
        <v>339</v>
      </c>
      <c r="C36" s="176"/>
      <c r="D36" s="176"/>
      <c r="E36" s="176" t="s">
        <v>340</v>
      </c>
      <c r="F36" s="176"/>
      <c r="G36" s="176"/>
      <c r="H36" s="176"/>
      <c r="I36" s="176" t="s">
        <v>341</v>
      </c>
      <c r="J36" s="176"/>
      <c r="K36" s="176"/>
      <c r="L36" s="176"/>
    </row>
    <row r="37" spans="1:12">
      <c r="A37" s="176"/>
      <c r="B37" s="176" t="s">
        <v>342</v>
      </c>
      <c r="C37" s="176"/>
      <c r="D37" s="176"/>
      <c r="E37" s="176" t="s">
        <v>343</v>
      </c>
      <c r="F37" s="176"/>
      <c r="G37" s="176"/>
      <c r="H37" s="176"/>
      <c r="I37" s="176" t="s">
        <v>344</v>
      </c>
      <c r="J37" s="176"/>
      <c r="K37" s="176"/>
      <c r="L37" s="176"/>
    </row>
    <row r="38" spans="1:12">
      <c r="A38" s="176"/>
      <c r="B38" s="176"/>
      <c r="C38" s="176"/>
      <c r="D38" s="176"/>
      <c r="E38" s="176"/>
      <c r="F38" s="176"/>
      <c r="G38" s="176"/>
      <c r="H38" s="176"/>
      <c r="I38" s="176"/>
      <c r="J38" s="176"/>
      <c r="K38" s="176"/>
      <c r="L38" s="176"/>
    </row>
    <row r="39" spans="1:12">
      <c r="A39" s="176"/>
      <c r="B39" s="176"/>
      <c r="C39" s="176"/>
      <c r="D39" s="176"/>
      <c r="E39" s="176"/>
      <c r="F39" s="176"/>
      <c r="G39" s="176"/>
      <c r="H39" s="176"/>
      <c r="I39" s="176"/>
      <c r="J39" s="176"/>
      <c r="K39" s="176"/>
      <c r="L39" s="176"/>
    </row>
    <row r="40" spans="1:12">
      <c r="A40" t="s">
        <v>299</v>
      </c>
      <c r="K40" t="s">
        <v>300</v>
      </c>
    </row>
    <row r="41" spans="1:12" ht="12.75" customHeight="1">
      <c r="E41" s="45"/>
    </row>
    <row r="42" spans="1:12" ht="15.75">
      <c r="A42" s="141" t="s">
        <v>301</v>
      </c>
      <c r="B42" s="141"/>
      <c r="C42" s="141"/>
      <c r="D42" s="141"/>
      <c r="E42" s="141"/>
      <c r="F42" s="141"/>
      <c r="G42" s="141"/>
      <c r="H42" s="141"/>
      <c r="I42" s="141"/>
      <c r="J42" s="141"/>
      <c r="K42" s="141"/>
    </row>
    <row r="43" spans="1:12" ht="15.75">
      <c r="A43" s="142" t="s">
        <v>302</v>
      </c>
      <c r="B43" s="142"/>
      <c r="C43" s="142"/>
      <c r="D43" s="142"/>
      <c r="E43" s="142"/>
      <c r="F43" s="142"/>
      <c r="G43" s="142"/>
      <c r="H43" s="142"/>
      <c r="I43" s="142"/>
      <c r="J43" s="142"/>
      <c r="K43" s="142"/>
    </row>
    <row r="44" spans="1:12" ht="12.75" customHeight="1"/>
    <row r="45" spans="1:12">
      <c r="A45" s="86" t="s">
        <v>303</v>
      </c>
      <c r="B45" s="6"/>
    </row>
    <row r="46" spans="1:12">
      <c r="A46" s="86" t="s">
        <v>304</v>
      </c>
      <c r="B46" s="6"/>
    </row>
    <row r="47" spans="1:12">
      <c r="A47" s="143" t="s">
        <v>305</v>
      </c>
      <c r="B47" s="128"/>
    </row>
    <row r="48" spans="1:12">
      <c r="A48" s="144" t="s">
        <v>306</v>
      </c>
      <c r="B48" s="144"/>
      <c r="C48" s="177"/>
      <c r="D48" s="152" t="s">
        <v>307</v>
      </c>
      <c r="E48" s="146"/>
      <c r="F48" s="147" t="s">
        <v>308</v>
      </c>
      <c r="G48" s="147"/>
      <c r="H48" s="147"/>
      <c r="I48" s="148"/>
      <c r="J48" s="145" t="s">
        <v>16</v>
      </c>
      <c r="K48" s="146"/>
    </row>
    <row r="49" spans="1:11">
      <c r="A49" s="149" t="s">
        <v>309</v>
      </c>
      <c r="B49" s="149" t="s">
        <v>310</v>
      </c>
      <c r="C49" s="151" t="s">
        <v>311</v>
      </c>
      <c r="D49" s="178">
        <v>2017</v>
      </c>
      <c r="E49" s="154"/>
      <c r="F49" s="145" t="s">
        <v>312</v>
      </c>
      <c r="G49" s="146"/>
      <c r="H49" s="152" t="s">
        <v>313</v>
      </c>
      <c r="I49" s="146"/>
      <c r="J49" s="153" t="s">
        <v>314</v>
      </c>
      <c r="K49" s="154"/>
    </row>
    <row r="50" spans="1:11">
      <c r="A50" s="155">
        <v>1</v>
      </c>
      <c r="B50" s="155">
        <v>2</v>
      </c>
      <c r="C50" s="179">
        <v>3</v>
      </c>
      <c r="D50" s="158">
        <v>4</v>
      </c>
      <c r="E50" s="157"/>
      <c r="F50" s="156">
        <v>5</v>
      </c>
      <c r="G50" s="157"/>
      <c r="H50" s="158">
        <v>6</v>
      </c>
      <c r="I50" s="157"/>
      <c r="J50" s="156">
        <v>7</v>
      </c>
      <c r="K50" s="157"/>
    </row>
    <row r="51" spans="1:11">
      <c r="A51" s="180"/>
      <c r="B51" s="39"/>
      <c r="C51" s="78" t="s">
        <v>345</v>
      </c>
      <c r="D51" s="52"/>
      <c r="E51" s="41"/>
      <c r="F51" s="40"/>
      <c r="G51" s="41"/>
      <c r="H51" s="52"/>
      <c r="I51" s="41"/>
      <c r="J51" s="40"/>
      <c r="K51" s="41"/>
    </row>
    <row r="52" spans="1:11">
      <c r="A52" s="180"/>
      <c r="B52" s="39"/>
      <c r="C52" s="78" t="s">
        <v>346</v>
      </c>
      <c r="D52" s="52"/>
      <c r="E52" s="41"/>
      <c r="F52" s="40"/>
      <c r="G52" s="41"/>
      <c r="H52" s="52"/>
      <c r="I52" s="41"/>
      <c r="J52" s="40"/>
      <c r="K52" s="41"/>
    </row>
    <row r="53" spans="1:11">
      <c r="A53" s="180"/>
      <c r="B53" s="39"/>
      <c r="C53" s="78" t="s">
        <v>347</v>
      </c>
      <c r="D53" s="52"/>
      <c r="E53" s="41"/>
      <c r="F53" s="40"/>
      <c r="G53" s="41"/>
      <c r="H53" s="52"/>
      <c r="I53" s="41"/>
      <c r="J53" s="40"/>
      <c r="K53" s="41"/>
    </row>
    <row r="54" spans="1:11">
      <c r="A54" s="180"/>
      <c r="B54" s="39"/>
      <c r="C54" s="78" t="s">
        <v>348</v>
      </c>
      <c r="D54" s="52"/>
      <c r="E54" s="41"/>
      <c r="F54" s="40"/>
      <c r="G54" s="41"/>
      <c r="H54" s="52"/>
      <c r="I54" s="41"/>
      <c r="J54" s="40"/>
      <c r="K54" s="41"/>
    </row>
    <row r="55" spans="1:11">
      <c r="A55" s="180"/>
      <c r="B55" s="39"/>
      <c r="C55" s="78"/>
      <c r="D55" s="52"/>
      <c r="E55" s="41"/>
      <c r="F55" s="40"/>
      <c r="G55" s="41"/>
      <c r="H55" s="52"/>
      <c r="I55" s="41"/>
      <c r="J55" s="40"/>
      <c r="K55" s="41"/>
    </row>
    <row r="56" spans="1:11">
      <c r="A56" s="38" t="s">
        <v>322</v>
      </c>
      <c r="B56" s="39"/>
      <c r="C56" s="78" t="s">
        <v>349</v>
      </c>
      <c r="D56" s="52"/>
      <c r="E56" s="41"/>
      <c r="F56" s="40"/>
      <c r="G56" s="41"/>
      <c r="H56" s="52"/>
      <c r="I56" s="41"/>
      <c r="J56" s="40"/>
      <c r="K56" s="41"/>
    </row>
    <row r="57" spans="1:11">
      <c r="A57" s="38" t="s">
        <v>324</v>
      </c>
      <c r="B57" s="39"/>
      <c r="C57" s="78" t="s">
        <v>350</v>
      </c>
      <c r="D57" s="52"/>
      <c r="E57" s="41"/>
      <c r="F57" s="40"/>
      <c r="G57" s="41"/>
      <c r="H57" s="52"/>
      <c r="I57" s="41"/>
      <c r="J57" s="40"/>
      <c r="K57" s="41"/>
    </row>
    <row r="58" spans="1:11">
      <c r="A58" s="180"/>
      <c r="B58" s="39"/>
      <c r="C58" s="78" t="s">
        <v>351</v>
      </c>
      <c r="D58" s="52"/>
      <c r="E58" s="41"/>
      <c r="F58" s="40"/>
      <c r="G58" s="41"/>
      <c r="H58" s="52"/>
      <c r="I58" s="41"/>
      <c r="J58" s="40"/>
      <c r="K58" s="41"/>
    </row>
    <row r="59" spans="1:11">
      <c r="A59" s="180"/>
      <c r="B59" s="39"/>
      <c r="C59" s="78" t="s">
        <v>352</v>
      </c>
      <c r="D59" s="52"/>
      <c r="E59" s="41"/>
      <c r="F59" s="40"/>
      <c r="G59" s="41"/>
      <c r="H59" s="52"/>
      <c r="I59" s="41"/>
      <c r="J59" s="40"/>
      <c r="K59" s="41">
        <v>100000</v>
      </c>
    </row>
    <row r="60" spans="1:11">
      <c r="A60" s="180"/>
      <c r="B60" s="39"/>
      <c r="C60" s="78"/>
      <c r="D60" s="52"/>
      <c r="E60" s="41"/>
      <c r="F60" s="40"/>
      <c r="G60" s="41"/>
      <c r="H60" s="52"/>
      <c r="I60" s="41"/>
      <c r="J60" s="40"/>
      <c r="K60" s="41"/>
    </row>
    <row r="61" spans="1:11">
      <c r="A61" s="38" t="s">
        <v>322</v>
      </c>
      <c r="B61" s="39"/>
      <c r="C61" s="78" t="s">
        <v>353</v>
      </c>
      <c r="D61" s="52"/>
      <c r="E61" s="41"/>
      <c r="F61" s="40"/>
      <c r="G61" s="41"/>
      <c r="H61" s="52"/>
      <c r="I61" s="41"/>
      <c r="J61" s="40"/>
      <c r="K61" s="41"/>
    </row>
    <row r="62" spans="1:11">
      <c r="A62" s="38" t="s">
        <v>354</v>
      </c>
      <c r="B62" s="39"/>
      <c r="C62" s="78" t="s">
        <v>355</v>
      </c>
      <c r="D62" s="52"/>
      <c r="E62" s="41"/>
      <c r="F62" s="40"/>
      <c r="G62" s="41"/>
      <c r="H62" s="52"/>
      <c r="I62" s="41"/>
      <c r="J62" s="40"/>
      <c r="K62" s="41"/>
    </row>
    <row r="63" spans="1:11">
      <c r="A63" s="180"/>
      <c r="B63" s="39"/>
      <c r="C63" s="78" t="s">
        <v>356</v>
      </c>
      <c r="D63" s="52"/>
      <c r="E63" s="41"/>
      <c r="F63" s="40"/>
      <c r="G63" s="41"/>
      <c r="H63" s="52"/>
      <c r="I63" s="41"/>
      <c r="J63" s="40"/>
      <c r="K63" s="41"/>
    </row>
    <row r="64" spans="1:11">
      <c r="A64" s="180"/>
      <c r="B64" s="39"/>
      <c r="C64" s="78" t="s">
        <v>357</v>
      </c>
      <c r="D64" s="52"/>
      <c r="E64" s="41"/>
      <c r="F64" s="40"/>
      <c r="G64" s="41"/>
      <c r="H64" s="52"/>
      <c r="I64" s="41"/>
      <c r="J64" s="40"/>
      <c r="K64" s="41">
        <v>3000000</v>
      </c>
    </row>
    <row r="65" spans="1:11">
      <c r="A65" s="181"/>
      <c r="B65" s="39"/>
      <c r="C65" s="39"/>
      <c r="D65" s="52"/>
      <c r="E65" s="41"/>
      <c r="F65" s="40"/>
      <c r="G65" s="41"/>
      <c r="H65" s="52"/>
      <c r="I65" s="41"/>
      <c r="J65" s="40"/>
      <c r="K65" s="41"/>
    </row>
    <row r="66" spans="1:11">
      <c r="A66" s="38" t="s">
        <v>322</v>
      </c>
      <c r="B66" s="39"/>
      <c r="C66" s="39" t="s">
        <v>358</v>
      </c>
      <c r="D66" s="52"/>
      <c r="E66" s="41"/>
      <c r="F66" s="40"/>
      <c r="G66" s="41"/>
      <c r="H66" s="52"/>
      <c r="I66" s="41"/>
      <c r="J66" s="40"/>
      <c r="K66" s="162"/>
    </row>
    <row r="67" spans="1:11">
      <c r="A67" s="38" t="s">
        <v>359</v>
      </c>
      <c r="B67" s="39"/>
      <c r="C67" s="39" t="s">
        <v>360</v>
      </c>
      <c r="D67" s="52"/>
      <c r="E67" s="41">
        <v>0</v>
      </c>
      <c r="F67" s="40"/>
      <c r="G67" s="41">
        <v>0</v>
      </c>
      <c r="H67" s="52"/>
      <c r="I67" s="41">
        <v>0</v>
      </c>
      <c r="J67" s="52"/>
      <c r="K67" s="162">
        <v>400000</v>
      </c>
    </row>
    <row r="68" spans="1:11">
      <c r="A68" s="39"/>
      <c r="B68" s="39"/>
      <c r="C68" s="182" t="s">
        <v>361</v>
      </c>
      <c r="D68" s="170" t="s">
        <v>36</v>
      </c>
      <c r="E68" s="169">
        <f>SUM(E65:E66)</f>
        <v>0</v>
      </c>
      <c r="F68" s="168" t="s">
        <v>36</v>
      </c>
      <c r="G68" s="169">
        <f>SUM(G66:G66)</f>
        <v>0</v>
      </c>
      <c r="H68" s="170" t="s">
        <v>36</v>
      </c>
      <c r="I68" s="169">
        <f>SUM(I66:I66)</f>
        <v>0</v>
      </c>
      <c r="J68" s="170" t="s">
        <v>36</v>
      </c>
      <c r="K68" s="169">
        <f>SUM(K51:K67)</f>
        <v>3500000</v>
      </c>
    </row>
    <row r="69" spans="1:11" ht="15.75" thickBot="1">
      <c r="A69" s="39"/>
      <c r="B69" s="39"/>
      <c r="C69" s="183" t="s">
        <v>362</v>
      </c>
      <c r="D69" s="184" t="s">
        <v>36</v>
      </c>
      <c r="E69" s="185">
        <f>E30+E68</f>
        <v>145792.5</v>
      </c>
      <c r="F69" s="186" t="s">
        <v>36</v>
      </c>
      <c r="G69" s="185">
        <f>G68+G30</f>
        <v>0</v>
      </c>
      <c r="H69" s="184" t="s">
        <v>36</v>
      </c>
      <c r="I69" s="185">
        <f>I68+I30</f>
        <v>2325671.6</v>
      </c>
      <c r="J69" s="184" t="s">
        <v>36</v>
      </c>
      <c r="K69" s="185">
        <f>K68+K30</f>
        <v>22580282.800000001</v>
      </c>
    </row>
    <row r="70" spans="1:11" ht="15.75" thickTop="1">
      <c r="A70" s="172"/>
      <c r="B70" s="172"/>
      <c r="C70" s="187"/>
      <c r="D70" s="175"/>
      <c r="E70" s="174"/>
      <c r="F70" s="173"/>
      <c r="G70" s="174"/>
      <c r="H70" s="175"/>
      <c r="I70" s="174"/>
      <c r="J70" s="175"/>
      <c r="K70" s="174"/>
    </row>
    <row r="71" spans="1:11" ht="12" customHeight="1"/>
    <row r="72" spans="1:11">
      <c r="A72" s="176" t="s">
        <v>335</v>
      </c>
      <c r="B72" s="176"/>
      <c r="C72" s="176" t="s">
        <v>336</v>
      </c>
      <c r="D72" s="176" t="s">
        <v>337</v>
      </c>
      <c r="E72" s="176"/>
      <c r="F72" s="176"/>
      <c r="G72" s="176"/>
      <c r="H72" s="176"/>
      <c r="I72" s="176" t="s">
        <v>338</v>
      </c>
      <c r="J72" s="176"/>
      <c r="K72" s="176"/>
    </row>
    <row r="73" spans="1:11">
      <c r="A73" s="176"/>
      <c r="B73" s="176"/>
      <c r="C73" s="176"/>
      <c r="D73" s="176"/>
      <c r="E73" s="176"/>
      <c r="F73" s="176"/>
      <c r="G73" s="176"/>
      <c r="H73" s="176"/>
      <c r="I73" s="176"/>
      <c r="J73" s="176"/>
      <c r="K73" s="176"/>
    </row>
    <row r="74" spans="1:11">
      <c r="A74" s="176"/>
      <c r="B74" s="176"/>
      <c r="C74" s="176"/>
      <c r="D74" s="176"/>
      <c r="E74" s="176"/>
      <c r="F74" s="176"/>
      <c r="G74" s="176"/>
      <c r="H74" s="176"/>
      <c r="I74" s="176"/>
      <c r="J74" s="176"/>
      <c r="K74" s="176"/>
    </row>
    <row r="75" spans="1:11">
      <c r="A75" s="176"/>
      <c r="B75" s="176" t="s">
        <v>339</v>
      </c>
      <c r="C75" s="176"/>
      <c r="D75" s="176"/>
      <c r="E75" s="176" t="s">
        <v>340</v>
      </c>
      <c r="F75" s="176"/>
      <c r="G75" s="176"/>
      <c r="H75" s="176"/>
      <c r="I75" s="176" t="s">
        <v>341</v>
      </c>
      <c r="J75" s="176"/>
      <c r="K75" s="176"/>
    </row>
    <row r="76" spans="1:11">
      <c r="A76" s="176"/>
      <c r="B76" s="176" t="s">
        <v>342</v>
      </c>
      <c r="C76" s="176"/>
      <c r="D76" s="176"/>
      <c r="E76" s="176" t="s">
        <v>343</v>
      </c>
      <c r="F76" s="176"/>
      <c r="G76" s="176"/>
      <c r="H76" s="176"/>
      <c r="I76" s="176" t="s">
        <v>344</v>
      </c>
      <c r="J76" s="176"/>
      <c r="K76" s="176"/>
    </row>
    <row r="79" spans="1:11">
      <c r="A79" t="s">
        <v>299</v>
      </c>
      <c r="K79" t="s">
        <v>300</v>
      </c>
    </row>
    <row r="80" spans="1:11">
      <c r="E80" s="45"/>
    </row>
    <row r="81" spans="1:12" ht="15.75">
      <c r="A81" s="141" t="s">
        <v>301</v>
      </c>
      <c r="B81" s="141"/>
      <c r="C81" s="141"/>
      <c r="D81" s="141"/>
      <c r="E81" s="141"/>
      <c r="F81" s="141"/>
      <c r="G81" s="141"/>
      <c r="H81" s="141"/>
      <c r="I81" s="141"/>
      <c r="J81" s="141"/>
      <c r="K81" s="141"/>
    </row>
    <row r="82" spans="1:12" ht="15.75">
      <c r="A82" s="142" t="s">
        <v>302</v>
      </c>
      <c r="B82" s="142"/>
      <c r="C82" s="142"/>
      <c r="D82" s="142"/>
      <c r="E82" s="142"/>
      <c r="F82" s="142"/>
      <c r="G82" s="142"/>
      <c r="H82" s="142"/>
      <c r="I82" s="142"/>
      <c r="J82" s="142"/>
      <c r="K82" s="142"/>
    </row>
    <row r="83" spans="1:12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 spans="1:12">
      <c r="A84" s="86" t="s">
        <v>303</v>
      </c>
      <c r="B84" s="6"/>
      <c r="C84" s="6"/>
      <c r="D84" s="6"/>
      <c r="E84" s="6"/>
      <c r="F84" s="6"/>
      <c r="G84" s="6"/>
      <c r="H84" s="6"/>
      <c r="I84" s="6"/>
      <c r="J84" s="6"/>
      <c r="K84" s="6"/>
    </row>
    <row r="85" spans="1:12">
      <c r="A85" s="86" t="s">
        <v>304</v>
      </c>
      <c r="B85" s="6"/>
      <c r="C85" s="6"/>
      <c r="D85" s="6"/>
      <c r="E85" s="6"/>
      <c r="F85" s="6"/>
      <c r="G85" s="6"/>
      <c r="H85" s="6"/>
      <c r="I85" s="6"/>
      <c r="J85" s="6"/>
      <c r="K85" s="6"/>
    </row>
    <row r="86" spans="1:12">
      <c r="A86" s="143" t="s">
        <v>363</v>
      </c>
      <c r="B86" s="128"/>
      <c r="C86" s="128"/>
      <c r="D86" s="128"/>
      <c r="E86" s="128"/>
      <c r="F86" s="128"/>
      <c r="G86" s="128"/>
      <c r="H86" s="128"/>
      <c r="I86" s="128"/>
      <c r="J86" s="128"/>
      <c r="K86" s="128"/>
    </row>
    <row r="87" spans="1:12">
      <c r="A87" s="144" t="s">
        <v>306</v>
      </c>
      <c r="B87" s="144"/>
      <c r="C87" s="144"/>
      <c r="D87" s="145" t="s">
        <v>307</v>
      </c>
      <c r="E87" s="146"/>
      <c r="F87" s="188" t="s">
        <v>308</v>
      </c>
      <c r="G87" s="147"/>
      <c r="H87" s="147"/>
      <c r="I87" s="148"/>
      <c r="J87" s="145" t="s">
        <v>16</v>
      </c>
      <c r="K87" s="146"/>
    </row>
    <row r="88" spans="1:12">
      <c r="A88" s="149" t="s">
        <v>309</v>
      </c>
      <c r="B88" s="149" t="s">
        <v>310</v>
      </c>
      <c r="C88" s="149" t="s">
        <v>311</v>
      </c>
      <c r="D88" s="153">
        <v>2017</v>
      </c>
      <c r="E88" s="154"/>
      <c r="F88" s="145" t="s">
        <v>312</v>
      </c>
      <c r="G88" s="146"/>
      <c r="H88" s="178" t="s">
        <v>313</v>
      </c>
      <c r="I88" s="154"/>
      <c r="J88" s="153" t="s">
        <v>314</v>
      </c>
      <c r="K88" s="154"/>
    </row>
    <row r="89" spans="1:12">
      <c r="A89" s="149">
        <v>1</v>
      </c>
      <c r="B89" s="149">
        <v>2</v>
      </c>
      <c r="C89" s="155">
        <v>3</v>
      </c>
      <c r="D89" s="156">
        <v>4</v>
      </c>
      <c r="E89" s="157"/>
      <c r="F89" s="156">
        <v>5</v>
      </c>
      <c r="G89" s="157"/>
      <c r="H89" s="158">
        <v>6</v>
      </c>
      <c r="I89" s="157"/>
      <c r="J89" s="156">
        <v>7</v>
      </c>
      <c r="K89" s="157"/>
    </row>
    <row r="90" spans="1:12">
      <c r="A90" s="189" t="s">
        <v>364</v>
      </c>
      <c r="B90" s="190"/>
      <c r="C90" s="191"/>
      <c r="D90" s="192"/>
      <c r="E90" s="193"/>
      <c r="F90" s="194"/>
      <c r="G90" s="195"/>
      <c r="H90" s="196"/>
      <c r="I90" s="193"/>
      <c r="J90" s="192"/>
      <c r="K90" s="193"/>
    </row>
    <row r="91" spans="1:12">
      <c r="A91" s="38" t="s">
        <v>365</v>
      </c>
      <c r="B91" s="38" t="s">
        <v>366</v>
      </c>
      <c r="C91" s="38" t="s">
        <v>367</v>
      </c>
      <c r="D91" s="40"/>
      <c r="E91" s="41"/>
      <c r="F91" s="40"/>
      <c r="G91" s="41"/>
      <c r="H91" s="52"/>
      <c r="I91" s="41"/>
      <c r="J91" s="40"/>
      <c r="K91" s="41"/>
    </row>
    <row r="92" spans="1:12">
      <c r="A92" s="38" t="s">
        <v>368</v>
      </c>
      <c r="B92" s="39"/>
      <c r="C92" s="39" t="s">
        <v>369</v>
      </c>
      <c r="D92" s="40" t="s">
        <v>36</v>
      </c>
      <c r="E92" s="41">
        <v>0</v>
      </c>
      <c r="F92" s="40" t="s">
        <v>36</v>
      </c>
      <c r="G92" s="41">
        <v>0</v>
      </c>
      <c r="H92" s="52" t="s">
        <v>36</v>
      </c>
      <c r="I92" s="41">
        <v>1574240.37</v>
      </c>
      <c r="J92" s="40" t="s">
        <v>36</v>
      </c>
      <c r="K92" s="41">
        <v>1735821.21</v>
      </c>
    </row>
    <row r="93" spans="1:12">
      <c r="A93" s="39"/>
      <c r="B93" s="39"/>
      <c r="C93" s="39" t="s">
        <v>370</v>
      </c>
      <c r="D93" s="40"/>
      <c r="E93" s="41"/>
      <c r="F93" s="40"/>
      <c r="G93" s="41"/>
      <c r="H93" s="52"/>
      <c r="I93" s="41"/>
      <c r="J93" s="40"/>
      <c r="K93" s="41"/>
    </row>
    <row r="94" spans="1:12">
      <c r="A94" s="39"/>
      <c r="B94" s="39"/>
      <c r="C94" s="39" t="s">
        <v>371</v>
      </c>
      <c r="D94" s="52"/>
      <c r="E94" s="41"/>
      <c r="F94" s="40"/>
      <c r="G94" s="41"/>
      <c r="H94" s="52"/>
      <c r="I94" s="41"/>
      <c r="J94" s="40"/>
      <c r="K94" s="41"/>
    </row>
    <row r="95" spans="1:12">
      <c r="A95" s="39"/>
      <c r="B95" s="39"/>
      <c r="C95" s="39" t="s">
        <v>372</v>
      </c>
      <c r="D95" s="52"/>
      <c r="E95" s="41"/>
      <c r="F95" s="52"/>
      <c r="G95" s="41"/>
      <c r="H95" s="52"/>
      <c r="I95" s="41"/>
      <c r="J95" s="52"/>
      <c r="K95" s="41"/>
      <c r="L95" s="45"/>
    </row>
    <row r="96" spans="1:12">
      <c r="A96" s="39"/>
      <c r="B96" s="39"/>
      <c r="C96" s="39" t="s">
        <v>373</v>
      </c>
      <c r="D96" s="52"/>
      <c r="E96" s="41"/>
      <c r="F96" s="52"/>
      <c r="G96" s="41"/>
      <c r="H96" s="52"/>
      <c r="I96" s="41"/>
      <c r="J96" s="52"/>
      <c r="K96" s="41"/>
      <c r="L96" s="45"/>
    </row>
    <row r="97" spans="1:12">
      <c r="A97" s="197"/>
      <c r="B97" s="197"/>
      <c r="C97" s="39" t="s">
        <v>374</v>
      </c>
      <c r="D97" s="52"/>
      <c r="E97" s="41"/>
      <c r="F97" s="52"/>
      <c r="G97" s="41"/>
      <c r="H97" s="52"/>
      <c r="I97" s="41"/>
      <c r="J97" s="52"/>
      <c r="K97" s="41"/>
      <c r="L97" s="45"/>
    </row>
    <row r="98" spans="1:12">
      <c r="A98" s="38"/>
      <c r="B98" s="38"/>
      <c r="C98" s="39" t="s">
        <v>375</v>
      </c>
      <c r="D98" s="52"/>
      <c r="E98" s="41"/>
      <c r="F98" s="52"/>
      <c r="G98" s="41"/>
      <c r="H98" s="52"/>
      <c r="I98" s="41"/>
      <c r="J98" s="52"/>
      <c r="K98" s="41"/>
      <c r="L98" s="45"/>
    </row>
    <row r="99" spans="1:12">
      <c r="A99" s="38"/>
      <c r="B99" s="61"/>
      <c r="C99" s="182" t="s">
        <v>376</v>
      </c>
      <c r="D99" s="170" t="s">
        <v>36</v>
      </c>
      <c r="E99" s="169">
        <f>E92</f>
        <v>0</v>
      </c>
      <c r="F99" s="170" t="s">
        <v>36</v>
      </c>
      <c r="G99" s="169">
        <f>G92</f>
        <v>0</v>
      </c>
      <c r="H99" s="170" t="s">
        <v>36</v>
      </c>
      <c r="I99" s="169">
        <f>I92+I93+I94+I95+I96+I97+I98</f>
        <v>1574240.37</v>
      </c>
      <c r="J99" s="170" t="s">
        <v>36</v>
      </c>
      <c r="K99" s="169">
        <f>K92</f>
        <v>1735821.21</v>
      </c>
      <c r="L99" s="45"/>
    </row>
    <row r="100" spans="1:12">
      <c r="A100" s="124"/>
      <c r="B100" s="125"/>
      <c r="C100" s="39"/>
      <c r="D100" s="52"/>
      <c r="E100" s="41"/>
      <c r="F100" s="52"/>
      <c r="G100" s="41"/>
      <c r="H100" s="52"/>
      <c r="I100" s="41"/>
      <c r="J100" s="52"/>
      <c r="K100" s="41"/>
      <c r="L100" s="198"/>
    </row>
    <row r="101" spans="1:12">
      <c r="A101" s="189" t="s">
        <v>377</v>
      </c>
      <c r="B101" s="190"/>
      <c r="C101" s="39"/>
      <c r="D101" s="52"/>
      <c r="E101" s="41"/>
      <c r="F101" s="52"/>
      <c r="G101" s="41"/>
      <c r="H101" s="52"/>
      <c r="I101" s="41"/>
      <c r="J101" s="52"/>
      <c r="K101" s="41"/>
      <c r="L101" s="198"/>
    </row>
    <row r="102" spans="1:12">
      <c r="A102" s="38" t="s">
        <v>365</v>
      </c>
      <c r="B102" s="38" t="s">
        <v>366</v>
      </c>
      <c r="C102" s="124"/>
      <c r="D102" s="52"/>
      <c r="E102" s="41"/>
      <c r="F102" s="52"/>
      <c r="G102" s="41"/>
      <c r="H102" s="52"/>
      <c r="I102" s="41"/>
      <c r="J102" s="52"/>
      <c r="K102" s="41"/>
      <c r="L102" s="45"/>
    </row>
    <row r="103" spans="1:12">
      <c r="A103" s="199"/>
      <c r="B103" s="38"/>
      <c r="C103" s="38" t="s">
        <v>378</v>
      </c>
      <c r="D103" s="52" t="s">
        <v>36</v>
      </c>
      <c r="E103" s="41">
        <v>1048000</v>
      </c>
      <c r="F103" s="52" t="s">
        <v>36</v>
      </c>
      <c r="G103" s="41">
        <v>0</v>
      </c>
      <c r="H103" s="52" t="s">
        <v>36</v>
      </c>
      <c r="I103" s="41">
        <v>1100000</v>
      </c>
      <c r="J103" s="52" t="s">
        <v>36</v>
      </c>
      <c r="K103" s="41"/>
      <c r="L103" s="45"/>
    </row>
    <row r="104" spans="1:12">
      <c r="A104" s="38" t="s">
        <v>148</v>
      </c>
      <c r="B104" s="39"/>
      <c r="C104" s="39" t="s">
        <v>379</v>
      </c>
      <c r="D104" s="52"/>
      <c r="E104" s="41">
        <v>0</v>
      </c>
      <c r="F104" s="52"/>
      <c r="G104" s="41">
        <v>0</v>
      </c>
      <c r="H104" s="52"/>
      <c r="I104" s="41">
        <v>0</v>
      </c>
      <c r="J104" s="52"/>
      <c r="K104" s="41">
        <v>40000</v>
      </c>
      <c r="L104" s="45"/>
    </row>
    <row r="105" spans="1:12">
      <c r="A105" s="39"/>
      <c r="B105" s="39"/>
      <c r="C105" s="39" t="s">
        <v>380</v>
      </c>
      <c r="D105" s="52"/>
      <c r="E105" s="41">
        <v>0</v>
      </c>
      <c r="F105" s="52"/>
      <c r="G105" s="41">
        <v>0</v>
      </c>
      <c r="H105" s="52"/>
      <c r="I105" s="41">
        <v>0</v>
      </c>
      <c r="J105" s="52"/>
      <c r="K105" s="41">
        <v>650000</v>
      </c>
      <c r="L105" s="45"/>
    </row>
    <row r="106" spans="1:12">
      <c r="A106" s="39"/>
      <c r="B106" s="39"/>
      <c r="C106" s="78" t="s">
        <v>381</v>
      </c>
      <c r="D106" s="52"/>
      <c r="E106" s="41">
        <v>0</v>
      </c>
      <c r="F106" s="52"/>
      <c r="G106" s="41">
        <v>0</v>
      </c>
      <c r="H106" s="52"/>
      <c r="I106" s="41">
        <v>0</v>
      </c>
      <c r="J106" s="52"/>
      <c r="K106" s="41">
        <v>100000</v>
      </c>
      <c r="L106" s="45"/>
    </row>
    <row r="107" spans="1:12">
      <c r="A107" s="39"/>
      <c r="B107" s="39"/>
      <c r="C107" s="39"/>
      <c r="D107" s="63"/>
      <c r="E107" s="41"/>
      <c r="F107" s="63"/>
      <c r="G107" s="41"/>
      <c r="H107" s="63"/>
      <c r="I107" s="41"/>
      <c r="J107" s="63"/>
      <c r="K107" s="41"/>
    </row>
    <row r="108" spans="1:12">
      <c r="A108" s="173"/>
      <c r="B108" s="187"/>
      <c r="C108" s="187" t="s">
        <v>382</v>
      </c>
      <c r="D108" s="175" t="s">
        <v>36</v>
      </c>
      <c r="E108" s="174">
        <f>SUM(E102:E107)</f>
        <v>1048000</v>
      </c>
      <c r="F108" s="175" t="s">
        <v>36</v>
      </c>
      <c r="G108" s="174">
        <f>G100+G102</f>
        <v>0</v>
      </c>
      <c r="H108" s="175" t="s">
        <v>36</v>
      </c>
      <c r="I108" s="174">
        <f>SUM(I101:I107)</f>
        <v>1100000</v>
      </c>
      <c r="J108" s="175" t="s">
        <v>36</v>
      </c>
      <c r="K108" s="174">
        <f>SUM(K102:K107)</f>
        <v>790000</v>
      </c>
    </row>
    <row r="109" spans="1:12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 spans="1:12">
      <c r="A110" s="176" t="s">
        <v>335</v>
      </c>
      <c r="B110" s="176"/>
      <c r="C110" s="176" t="s">
        <v>336</v>
      </c>
      <c r="D110" s="176" t="s">
        <v>337</v>
      </c>
      <c r="E110" s="176"/>
      <c r="F110" s="176"/>
      <c r="G110" s="176"/>
      <c r="H110" s="176"/>
      <c r="I110" s="176" t="s">
        <v>338</v>
      </c>
      <c r="J110" s="176"/>
      <c r="K110" s="176"/>
    </row>
    <row r="111" spans="1:12">
      <c r="A111" s="176"/>
      <c r="B111" s="176"/>
      <c r="C111" s="176"/>
      <c r="D111" s="176"/>
      <c r="E111" s="176"/>
      <c r="F111" s="176"/>
      <c r="G111" s="176"/>
      <c r="H111" s="176"/>
      <c r="I111" s="176"/>
      <c r="J111" s="176"/>
      <c r="K111" s="176"/>
    </row>
    <row r="112" spans="1:12">
      <c r="A112" s="176"/>
      <c r="B112" s="176"/>
      <c r="C112" s="176"/>
      <c r="D112" s="176"/>
      <c r="E112" s="176"/>
      <c r="F112" s="176"/>
      <c r="G112" s="176"/>
      <c r="H112" s="176"/>
      <c r="I112" s="176"/>
      <c r="J112" s="176"/>
      <c r="K112" s="176"/>
    </row>
    <row r="113" spans="1:11">
      <c r="A113" s="176"/>
      <c r="B113" s="176" t="s">
        <v>339</v>
      </c>
      <c r="C113" s="176"/>
      <c r="D113" s="176"/>
      <c r="E113" s="176" t="s">
        <v>340</v>
      </c>
      <c r="F113" s="176"/>
      <c r="G113" s="176"/>
      <c r="H113" s="176"/>
      <c r="I113" s="176" t="s">
        <v>341</v>
      </c>
      <c r="J113" s="176"/>
      <c r="K113" s="176"/>
    </row>
    <row r="114" spans="1:11">
      <c r="A114" s="176"/>
      <c r="B114" s="176" t="s">
        <v>342</v>
      </c>
      <c r="C114" s="176"/>
      <c r="D114" s="176"/>
      <c r="E114" s="176" t="s">
        <v>343</v>
      </c>
      <c r="F114" s="176"/>
      <c r="G114" s="176"/>
      <c r="H114" s="176"/>
      <c r="I114" s="176" t="s">
        <v>344</v>
      </c>
      <c r="J114" s="176"/>
      <c r="K114" s="176"/>
    </row>
    <row r="118" spans="1:11">
      <c r="A118" t="s">
        <v>299</v>
      </c>
      <c r="K118" t="s">
        <v>300</v>
      </c>
    </row>
    <row r="119" spans="1:11">
      <c r="E119" s="45"/>
    </row>
    <row r="120" spans="1:11" ht="15.75">
      <c r="A120" s="141" t="s">
        <v>301</v>
      </c>
      <c r="B120" s="141"/>
      <c r="C120" s="141"/>
      <c r="D120" s="141"/>
      <c r="E120" s="141"/>
      <c r="F120" s="141"/>
      <c r="G120" s="141"/>
      <c r="H120" s="141"/>
      <c r="I120" s="141"/>
      <c r="J120" s="141"/>
      <c r="K120" s="141"/>
    </row>
    <row r="121" spans="1:11" ht="15.75">
      <c r="A121" s="142" t="s">
        <v>302</v>
      </c>
      <c r="B121" s="142"/>
      <c r="C121" s="142"/>
      <c r="D121" s="142"/>
      <c r="E121" s="142"/>
      <c r="F121" s="142"/>
      <c r="G121" s="142"/>
      <c r="H121" s="142"/>
      <c r="I121" s="142"/>
      <c r="J121" s="142"/>
      <c r="K121" s="142"/>
    </row>
    <row r="122" spans="1:11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 spans="1:11">
      <c r="A123" s="86" t="s">
        <v>303</v>
      </c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 spans="1:11">
      <c r="A124" s="86" t="s">
        <v>304</v>
      </c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 spans="1:11">
      <c r="A125" s="143" t="s">
        <v>363</v>
      </c>
      <c r="B125" s="128"/>
      <c r="C125" s="128"/>
      <c r="D125" s="128"/>
      <c r="E125" s="128"/>
      <c r="F125" s="128"/>
      <c r="G125" s="128"/>
      <c r="H125" s="128"/>
      <c r="I125" s="128"/>
      <c r="J125" s="128"/>
      <c r="K125" s="128"/>
    </row>
    <row r="126" spans="1:11">
      <c r="A126" s="144" t="s">
        <v>306</v>
      </c>
      <c r="B126" s="144"/>
      <c r="C126" s="144"/>
      <c r="D126" s="145" t="s">
        <v>307</v>
      </c>
      <c r="E126" s="146"/>
      <c r="F126" s="147" t="s">
        <v>308</v>
      </c>
      <c r="G126" s="147"/>
      <c r="H126" s="147"/>
      <c r="I126" s="148"/>
      <c r="J126" s="145" t="s">
        <v>16</v>
      </c>
      <c r="K126" s="146"/>
    </row>
    <row r="127" spans="1:11">
      <c r="A127" s="149" t="s">
        <v>309</v>
      </c>
      <c r="B127" s="149" t="s">
        <v>310</v>
      </c>
      <c r="C127" s="149" t="s">
        <v>311</v>
      </c>
      <c r="D127" s="153">
        <v>2017</v>
      </c>
      <c r="E127" s="154"/>
      <c r="F127" s="145" t="s">
        <v>312</v>
      </c>
      <c r="G127" s="146"/>
      <c r="H127" s="145" t="s">
        <v>313</v>
      </c>
      <c r="I127" s="146"/>
      <c r="J127" s="153" t="s">
        <v>314</v>
      </c>
      <c r="K127" s="154"/>
    </row>
    <row r="128" spans="1:11">
      <c r="A128" s="155">
        <v>1</v>
      </c>
      <c r="B128" s="155">
        <v>2</v>
      </c>
      <c r="C128" s="155">
        <v>3</v>
      </c>
      <c r="D128" s="156">
        <v>4</v>
      </c>
      <c r="E128" s="157"/>
      <c r="F128" s="156">
        <v>5</v>
      </c>
      <c r="G128" s="157"/>
      <c r="H128" s="156">
        <v>6</v>
      </c>
      <c r="I128" s="157"/>
      <c r="J128" s="156">
        <v>7</v>
      </c>
      <c r="K128" s="157"/>
    </row>
    <row r="129" spans="1:13">
      <c r="A129" s="38" t="s">
        <v>365</v>
      </c>
      <c r="B129" s="38" t="s">
        <v>366</v>
      </c>
      <c r="C129" s="200" t="s">
        <v>383</v>
      </c>
      <c r="D129" s="40" t="s">
        <v>36</v>
      </c>
      <c r="E129" s="41">
        <v>0</v>
      </c>
      <c r="F129" s="40" t="s">
        <v>36</v>
      </c>
      <c r="G129" s="41">
        <v>0</v>
      </c>
      <c r="H129" s="40" t="s">
        <v>36</v>
      </c>
      <c r="I129" s="41">
        <v>350000</v>
      </c>
      <c r="J129" s="40" t="s">
        <v>36</v>
      </c>
      <c r="K129" s="41">
        <v>75000</v>
      </c>
    </row>
    <row r="130" spans="1:13">
      <c r="A130" s="38" t="s">
        <v>368</v>
      </c>
      <c r="B130" s="39"/>
      <c r="C130" s="39" t="s">
        <v>384</v>
      </c>
      <c r="E130" s="41"/>
      <c r="G130" s="41"/>
      <c r="I130" s="41"/>
      <c r="K130" s="41"/>
    </row>
    <row r="131" spans="1:13">
      <c r="A131" s="38" t="s">
        <v>385</v>
      </c>
      <c r="B131" s="39"/>
      <c r="C131" s="180" t="s">
        <v>386</v>
      </c>
      <c r="D131" s="40"/>
      <c r="E131" s="41"/>
      <c r="F131" s="40"/>
      <c r="G131" s="41"/>
      <c r="H131" s="40"/>
      <c r="I131" s="41"/>
      <c r="J131" s="40"/>
      <c r="K131" s="41"/>
    </row>
    <row r="132" spans="1:13">
      <c r="A132" s="38"/>
      <c r="B132" s="39"/>
      <c r="C132" s="180" t="s">
        <v>387</v>
      </c>
      <c r="D132" s="40"/>
      <c r="E132" s="41"/>
      <c r="F132" s="40"/>
      <c r="G132" s="41"/>
      <c r="H132" s="40"/>
      <c r="I132" s="41"/>
      <c r="J132" s="40"/>
      <c r="K132" s="41"/>
    </row>
    <row r="133" spans="1:13">
      <c r="A133" s="38"/>
      <c r="B133" s="39"/>
      <c r="C133" s="180" t="s">
        <v>388</v>
      </c>
      <c r="D133" s="40"/>
      <c r="E133" s="41"/>
      <c r="F133" s="40"/>
      <c r="G133" s="41"/>
      <c r="H133" s="40"/>
      <c r="I133" s="41"/>
      <c r="J133" s="40"/>
      <c r="K133" s="41"/>
    </row>
    <row r="134" spans="1:13">
      <c r="A134" s="38" t="s">
        <v>158</v>
      </c>
      <c r="B134" s="39"/>
      <c r="C134" s="39" t="s">
        <v>389</v>
      </c>
      <c r="D134" s="40"/>
      <c r="E134" s="41"/>
      <c r="F134" s="40"/>
      <c r="G134" s="41"/>
      <c r="H134" s="40"/>
      <c r="I134" s="41"/>
      <c r="J134" s="40"/>
      <c r="K134" s="41">
        <v>75000</v>
      </c>
    </row>
    <row r="135" spans="1:13">
      <c r="A135" s="38"/>
      <c r="B135" s="39"/>
      <c r="C135" s="39"/>
      <c r="D135" s="40"/>
      <c r="E135" s="41"/>
      <c r="F135" s="40"/>
      <c r="G135" s="41"/>
      <c r="H135" s="40"/>
      <c r="I135" s="41"/>
      <c r="J135" s="40"/>
      <c r="K135" s="41"/>
      <c r="M135" s="45"/>
    </row>
    <row r="136" spans="1:13">
      <c r="A136" s="38"/>
      <c r="B136" s="39"/>
      <c r="C136" s="39" t="s">
        <v>390</v>
      </c>
      <c r="D136" s="40"/>
      <c r="E136" s="41"/>
      <c r="F136" s="40"/>
      <c r="G136" s="41"/>
      <c r="H136" s="40"/>
      <c r="I136" s="41"/>
      <c r="J136" s="40"/>
      <c r="K136" s="41"/>
      <c r="M136" s="45"/>
    </row>
    <row r="137" spans="1:13">
      <c r="A137" s="38" t="s">
        <v>359</v>
      </c>
      <c r="B137" s="39"/>
      <c r="C137" s="180" t="s">
        <v>391</v>
      </c>
      <c r="D137" s="40"/>
      <c r="E137" s="41"/>
      <c r="F137" s="40"/>
      <c r="G137" s="41"/>
      <c r="H137" s="40"/>
      <c r="I137" s="41"/>
      <c r="J137" s="40"/>
      <c r="K137" s="41"/>
      <c r="M137" s="45"/>
    </row>
    <row r="138" spans="1:13">
      <c r="A138" s="38"/>
      <c r="B138" s="39"/>
      <c r="C138" s="180" t="s">
        <v>392</v>
      </c>
      <c r="D138" s="40"/>
      <c r="E138" s="41">
        <v>200000</v>
      </c>
      <c r="F138" s="40"/>
      <c r="G138" s="41"/>
      <c r="H138" s="40"/>
      <c r="I138" s="41"/>
      <c r="J138" s="40"/>
      <c r="K138" s="41">
        <v>400000</v>
      </c>
      <c r="M138" s="45"/>
    </row>
    <row r="139" spans="1:13">
      <c r="A139" s="38"/>
      <c r="B139" s="39"/>
      <c r="C139" s="180"/>
      <c r="D139" s="40"/>
      <c r="E139" s="41"/>
      <c r="F139" s="40"/>
      <c r="G139" s="41"/>
      <c r="H139" s="40"/>
      <c r="I139" s="41"/>
      <c r="J139" s="40"/>
      <c r="K139" s="41"/>
      <c r="M139" s="45"/>
    </row>
    <row r="140" spans="1:13">
      <c r="A140" s="38" t="s">
        <v>365</v>
      </c>
      <c r="B140" s="39"/>
      <c r="C140" s="38" t="s">
        <v>393</v>
      </c>
      <c r="D140" s="40"/>
      <c r="E140" s="41"/>
      <c r="F140" s="40"/>
      <c r="G140" s="41"/>
      <c r="H140" s="40"/>
      <c r="I140" s="41"/>
      <c r="J140" s="40"/>
      <c r="K140" s="41"/>
      <c r="M140" s="45"/>
    </row>
    <row r="141" spans="1:13">
      <c r="A141" s="38" t="s">
        <v>394</v>
      </c>
      <c r="B141" s="39"/>
      <c r="C141" s="39" t="s">
        <v>395</v>
      </c>
      <c r="D141" s="40"/>
      <c r="E141" s="41">
        <v>664650</v>
      </c>
      <c r="F141" s="40"/>
      <c r="G141" s="41">
        <v>0</v>
      </c>
      <c r="H141" s="40"/>
      <c r="I141" s="41">
        <v>876735</v>
      </c>
      <c r="J141" s="40"/>
      <c r="K141" s="41">
        <v>60000</v>
      </c>
      <c r="M141" s="45"/>
    </row>
    <row r="142" spans="1:13">
      <c r="A142" s="38" t="s">
        <v>394</v>
      </c>
      <c r="B142" s="39"/>
      <c r="C142" s="39" t="s">
        <v>396</v>
      </c>
      <c r="D142" s="40"/>
      <c r="E142" s="41">
        <v>0</v>
      </c>
      <c r="F142" s="40"/>
      <c r="G142" s="41">
        <v>0</v>
      </c>
      <c r="H142" s="40"/>
      <c r="I142" s="41">
        <v>0</v>
      </c>
      <c r="J142" s="40"/>
      <c r="K142" s="41">
        <v>42000</v>
      </c>
      <c r="M142" s="45"/>
    </row>
    <row r="143" spans="1:13">
      <c r="A143" s="38" t="s">
        <v>160</v>
      </c>
      <c r="B143" s="39"/>
      <c r="C143" s="39" t="s">
        <v>397</v>
      </c>
      <c r="D143" s="40"/>
      <c r="E143" s="41">
        <v>0</v>
      </c>
      <c r="F143" s="40"/>
      <c r="G143" s="41">
        <v>0</v>
      </c>
      <c r="H143" s="40"/>
      <c r="I143" s="41">
        <v>0</v>
      </c>
      <c r="J143" s="40"/>
      <c r="K143" s="41">
        <v>5000</v>
      </c>
      <c r="M143" s="45"/>
    </row>
    <row r="144" spans="1:13">
      <c r="A144" s="38" t="s">
        <v>160</v>
      </c>
      <c r="B144" s="39"/>
      <c r="C144" s="39" t="s">
        <v>398</v>
      </c>
      <c r="D144" s="40"/>
      <c r="E144" s="41">
        <v>0</v>
      </c>
      <c r="F144" s="40"/>
      <c r="G144" s="41">
        <v>0</v>
      </c>
      <c r="H144" s="40"/>
      <c r="I144" s="41">
        <v>0</v>
      </c>
      <c r="J144" s="40"/>
      <c r="K144" s="41">
        <v>3000</v>
      </c>
      <c r="M144" s="45"/>
    </row>
    <row r="145" spans="1:11">
      <c r="A145" s="38" t="s">
        <v>394</v>
      </c>
      <c r="B145" s="39"/>
      <c r="C145" s="39" t="s">
        <v>399</v>
      </c>
      <c r="D145" s="40"/>
      <c r="E145" s="41">
        <v>0</v>
      </c>
      <c r="F145" s="40"/>
      <c r="G145" s="41">
        <v>0</v>
      </c>
      <c r="H145" s="40"/>
      <c r="I145" s="41">
        <v>0</v>
      </c>
      <c r="J145" s="40"/>
      <c r="K145" s="41">
        <v>20000</v>
      </c>
    </row>
    <row r="146" spans="1:11">
      <c r="A146" s="38" t="s">
        <v>394</v>
      </c>
      <c r="B146" s="39"/>
      <c r="C146" s="39" t="s">
        <v>400</v>
      </c>
      <c r="D146" s="40"/>
      <c r="E146" s="41">
        <v>0</v>
      </c>
      <c r="F146" s="40"/>
      <c r="G146" s="41">
        <v>0</v>
      </c>
      <c r="H146" s="40"/>
      <c r="I146" s="41">
        <v>0</v>
      </c>
      <c r="J146" s="40"/>
      <c r="K146" s="41">
        <v>50000</v>
      </c>
    </row>
    <row r="147" spans="1:11">
      <c r="A147" s="173"/>
      <c r="B147" s="187"/>
      <c r="C147" s="187" t="s">
        <v>382</v>
      </c>
      <c r="D147" s="175" t="s">
        <v>36</v>
      </c>
      <c r="E147" s="174">
        <f>SUM(E129:E146)</f>
        <v>864650</v>
      </c>
      <c r="F147" s="175" t="s">
        <v>36</v>
      </c>
      <c r="G147" s="174">
        <f>SUM(G129:G146)</f>
        <v>0</v>
      </c>
      <c r="H147" s="175" t="s">
        <v>36</v>
      </c>
      <c r="I147" s="174">
        <f>SUM(I129:I146)</f>
        <v>1226735</v>
      </c>
      <c r="J147" s="175" t="s">
        <v>36</v>
      </c>
      <c r="K147" s="174">
        <f>SUM(K129:K146)</f>
        <v>730000</v>
      </c>
    </row>
    <row r="148" spans="1:11">
      <c r="A148" s="201"/>
      <c r="B148" s="201"/>
      <c r="C148" s="201"/>
      <c r="D148" s="201"/>
      <c r="E148" s="201"/>
      <c r="F148" s="201"/>
      <c r="G148" s="201"/>
      <c r="H148" s="201"/>
      <c r="I148" s="201"/>
      <c r="J148" s="201"/>
      <c r="K148" s="201"/>
    </row>
    <row r="149" spans="1:11">
      <c r="A149" s="176" t="s">
        <v>335</v>
      </c>
      <c r="B149" s="176"/>
      <c r="C149" s="176" t="s">
        <v>336</v>
      </c>
      <c r="D149" s="176" t="s">
        <v>337</v>
      </c>
      <c r="E149" s="176"/>
      <c r="F149" s="176"/>
      <c r="G149" s="176"/>
      <c r="H149" s="176"/>
      <c r="I149" s="176" t="s">
        <v>338</v>
      </c>
      <c r="J149" s="176"/>
      <c r="K149" s="176"/>
    </row>
    <row r="150" spans="1:11">
      <c r="A150" s="176"/>
      <c r="B150" s="176"/>
      <c r="C150" s="176"/>
      <c r="D150" s="176"/>
      <c r="E150" s="176"/>
      <c r="F150" s="176"/>
      <c r="G150" s="176"/>
      <c r="H150" s="176"/>
      <c r="I150" s="176"/>
      <c r="J150" s="176"/>
      <c r="K150" s="176"/>
    </row>
    <row r="151" spans="1:11">
      <c r="A151" s="176"/>
      <c r="B151" s="176"/>
      <c r="C151" s="176"/>
      <c r="D151" s="176"/>
      <c r="E151" s="176"/>
      <c r="F151" s="176"/>
      <c r="G151" s="176"/>
      <c r="H151" s="176"/>
      <c r="I151" s="176"/>
      <c r="J151" s="176"/>
      <c r="K151" s="176"/>
    </row>
    <row r="152" spans="1:11">
      <c r="A152" s="176"/>
      <c r="B152" s="176" t="s">
        <v>339</v>
      </c>
      <c r="C152" s="176"/>
      <c r="D152" s="176"/>
      <c r="E152" s="176" t="s">
        <v>340</v>
      </c>
      <c r="F152" s="176"/>
      <c r="G152" s="176"/>
      <c r="H152" s="176"/>
      <c r="I152" s="176" t="s">
        <v>341</v>
      </c>
      <c r="J152" s="176"/>
      <c r="K152" s="176"/>
    </row>
    <row r="153" spans="1:11">
      <c r="A153" s="176"/>
      <c r="B153" s="176" t="s">
        <v>342</v>
      </c>
      <c r="C153" s="176"/>
      <c r="D153" s="176"/>
      <c r="E153" s="176" t="s">
        <v>343</v>
      </c>
      <c r="F153" s="176"/>
      <c r="G153" s="176"/>
      <c r="H153" s="176"/>
      <c r="I153" s="176" t="s">
        <v>344</v>
      </c>
      <c r="J153" s="176"/>
      <c r="K153" s="176"/>
    </row>
    <row r="157" spans="1:11">
      <c r="A157" t="s">
        <v>299</v>
      </c>
      <c r="K157" t="s">
        <v>300</v>
      </c>
    </row>
    <row r="158" spans="1:11">
      <c r="E158" s="45"/>
    </row>
    <row r="159" spans="1:11" ht="15.75">
      <c r="A159" s="141" t="s">
        <v>301</v>
      </c>
      <c r="B159" s="141"/>
      <c r="C159" s="141"/>
      <c r="D159" s="141"/>
      <c r="E159" s="141"/>
      <c r="F159" s="141"/>
      <c r="G159" s="141"/>
      <c r="H159" s="141"/>
      <c r="I159" s="141"/>
      <c r="J159" s="141"/>
      <c r="K159" s="141"/>
    </row>
    <row r="160" spans="1:11" ht="15.75">
      <c r="A160" s="142" t="s">
        <v>302</v>
      </c>
      <c r="B160" s="142"/>
      <c r="C160" s="142"/>
      <c r="D160" s="142"/>
      <c r="E160" s="142"/>
      <c r="F160" s="142"/>
      <c r="G160" s="142"/>
      <c r="H160" s="142"/>
      <c r="I160" s="142"/>
      <c r="J160" s="142"/>
      <c r="K160" s="142"/>
    </row>
    <row r="161" spans="1:1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 spans="1:11">
      <c r="A162" s="86" t="s">
        <v>303</v>
      </c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 spans="1:11">
      <c r="A163" s="86" t="s">
        <v>304</v>
      </c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 spans="1:11">
      <c r="A164" s="143" t="s">
        <v>363</v>
      </c>
      <c r="B164" s="128"/>
      <c r="C164" s="128"/>
      <c r="D164" s="128"/>
      <c r="E164" s="128"/>
      <c r="F164" s="128"/>
      <c r="G164" s="128"/>
      <c r="H164" s="128"/>
      <c r="I164" s="128"/>
      <c r="J164" s="128"/>
      <c r="K164" s="128"/>
    </row>
    <row r="165" spans="1:11">
      <c r="A165" s="144" t="s">
        <v>306</v>
      </c>
      <c r="B165" s="177"/>
      <c r="C165" s="177"/>
      <c r="D165" s="152" t="s">
        <v>307</v>
      </c>
      <c r="E165" s="146"/>
      <c r="F165" s="147" t="s">
        <v>308</v>
      </c>
      <c r="G165" s="147"/>
      <c r="H165" s="147"/>
      <c r="I165" s="148"/>
      <c r="J165" s="145" t="s">
        <v>16</v>
      </c>
      <c r="K165" s="146"/>
    </row>
    <row r="166" spans="1:11">
      <c r="A166" s="149" t="s">
        <v>309</v>
      </c>
      <c r="B166" s="151" t="s">
        <v>310</v>
      </c>
      <c r="C166" s="151" t="s">
        <v>311</v>
      </c>
      <c r="D166" s="178">
        <v>2017</v>
      </c>
      <c r="E166" s="154"/>
      <c r="F166" s="145" t="s">
        <v>312</v>
      </c>
      <c r="G166" s="146"/>
      <c r="H166" s="152" t="s">
        <v>313</v>
      </c>
      <c r="I166" s="146"/>
      <c r="J166" s="178" t="s">
        <v>314</v>
      </c>
      <c r="K166" s="154"/>
    </row>
    <row r="167" spans="1:11">
      <c r="A167" s="155">
        <v>1</v>
      </c>
      <c r="B167" s="179">
        <v>2</v>
      </c>
      <c r="C167" s="179">
        <v>3</v>
      </c>
      <c r="D167" s="158">
        <v>4</v>
      </c>
      <c r="E167" s="157"/>
      <c r="F167" s="156">
        <v>5</v>
      </c>
      <c r="G167" s="157"/>
      <c r="H167" s="158">
        <v>6</v>
      </c>
      <c r="I167" s="157"/>
      <c r="J167" s="158">
        <v>7</v>
      </c>
      <c r="K167" s="157"/>
    </row>
    <row r="168" spans="1:11">
      <c r="A168" s="38" t="s">
        <v>365</v>
      </c>
      <c r="B168" s="59"/>
      <c r="C168" s="38" t="s">
        <v>401</v>
      </c>
      <c r="D168" s="52" t="s">
        <v>36</v>
      </c>
      <c r="E168" s="41">
        <v>19230</v>
      </c>
      <c r="F168" s="52" t="s">
        <v>36</v>
      </c>
      <c r="G168" s="41"/>
      <c r="H168" s="52" t="s">
        <v>36</v>
      </c>
      <c r="I168" s="41"/>
      <c r="J168" s="52" t="s">
        <v>36</v>
      </c>
      <c r="K168" s="41"/>
    </row>
    <row r="169" spans="1:11">
      <c r="A169" s="38" t="s">
        <v>152</v>
      </c>
      <c r="B169" s="39"/>
      <c r="C169" s="39" t="s">
        <v>402</v>
      </c>
      <c r="D169" s="52"/>
      <c r="E169" s="41">
        <v>0</v>
      </c>
      <c r="F169" s="52"/>
      <c r="G169" s="41">
        <v>0</v>
      </c>
      <c r="H169" s="52"/>
      <c r="I169" s="41">
        <v>0</v>
      </c>
      <c r="J169" s="52"/>
      <c r="K169" s="41">
        <v>8000</v>
      </c>
    </row>
    <row r="170" spans="1:11">
      <c r="A170" s="38"/>
      <c r="B170" s="39"/>
      <c r="C170" s="78"/>
      <c r="D170" s="52"/>
      <c r="E170" s="41"/>
      <c r="F170" s="40"/>
      <c r="G170" s="41"/>
      <c r="H170" s="52"/>
      <c r="I170" s="41"/>
      <c r="J170" s="52"/>
      <c r="K170" s="41"/>
    </row>
    <row r="171" spans="1:11">
      <c r="A171" s="124"/>
      <c r="B171" s="39"/>
      <c r="C171" s="61" t="s">
        <v>403</v>
      </c>
      <c r="D171" s="52"/>
      <c r="E171" s="41"/>
      <c r="F171" s="40"/>
      <c r="G171" s="41"/>
      <c r="H171" s="52"/>
      <c r="I171" s="41"/>
      <c r="J171" s="52"/>
      <c r="K171" s="41"/>
    </row>
    <row r="172" spans="1:11">
      <c r="A172" s="38" t="s">
        <v>404</v>
      </c>
      <c r="B172" s="39"/>
      <c r="C172" s="78" t="s">
        <v>405</v>
      </c>
      <c r="D172" s="52"/>
      <c r="E172" s="41">
        <v>0</v>
      </c>
      <c r="F172" s="40"/>
      <c r="G172" s="41">
        <v>0</v>
      </c>
      <c r="H172" s="52"/>
      <c r="I172" s="41">
        <v>1000000</v>
      </c>
      <c r="J172" s="52"/>
      <c r="K172" s="41">
        <v>2100000</v>
      </c>
    </row>
    <row r="173" spans="1:11">
      <c r="A173" s="38" t="s">
        <v>394</v>
      </c>
      <c r="B173" s="39"/>
      <c r="C173" s="78" t="s">
        <v>406</v>
      </c>
      <c r="D173" s="52"/>
      <c r="E173" s="41"/>
      <c r="F173" s="40"/>
      <c r="G173" s="41"/>
      <c r="H173" s="52"/>
      <c r="I173" s="41"/>
      <c r="J173" s="52"/>
      <c r="K173" s="41"/>
    </row>
    <row r="174" spans="1:11">
      <c r="A174" s="124"/>
      <c r="B174" s="39"/>
      <c r="C174" s="78" t="s">
        <v>407</v>
      </c>
      <c r="D174" s="52"/>
      <c r="E174" s="41"/>
      <c r="F174" s="40"/>
      <c r="G174" s="41"/>
      <c r="H174" s="52"/>
      <c r="I174" s="41"/>
      <c r="J174" s="52"/>
      <c r="K174" s="41">
        <v>204564.43</v>
      </c>
    </row>
    <row r="175" spans="1:11">
      <c r="A175" s="38" t="s">
        <v>408</v>
      </c>
      <c r="B175" s="39"/>
      <c r="C175" s="78" t="s">
        <v>409</v>
      </c>
      <c r="D175" s="52"/>
      <c r="E175" s="41">
        <v>0</v>
      </c>
      <c r="F175" s="40"/>
      <c r="G175" s="41">
        <v>0</v>
      </c>
      <c r="H175" s="52"/>
      <c r="I175" s="41">
        <v>0</v>
      </c>
      <c r="J175" s="52"/>
      <c r="K175" s="41">
        <v>20000</v>
      </c>
    </row>
    <row r="176" spans="1:11">
      <c r="A176" s="38" t="s">
        <v>172</v>
      </c>
      <c r="B176" s="39"/>
      <c r="C176" s="78" t="s">
        <v>410</v>
      </c>
      <c r="D176" s="52"/>
      <c r="E176" s="41">
        <v>173500</v>
      </c>
      <c r="F176" s="40"/>
      <c r="G176" s="41">
        <v>0</v>
      </c>
      <c r="H176" s="52"/>
      <c r="I176" s="41">
        <v>146492.53</v>
      </c>
      <c r="J176" s="52"/>
      <c r="K176" s="41">
        <v>132685.06</v>
      </c>
    </row>
    <row r="177" spans="1:12">
      <c r="A177" s="38"/>
      <c r="B177" s="39"/>
      <c r="C177" s="78" t="s">
        <v>411</v>
      </c>
      <c r="D177" s="52"/>
      <c r="E177" s="41"/>
      <c r="F177" s="40"/>
      <c r="G177" s="41"/>
      <c r="H177" s="52"/>
      <c r="I177" s="41"/>
      <c r="J177" s="52"/>
      <c r="K177" s="41"/>
    </row>
    <row r="178" spans="1:12">
      <c r="A178" s="38" t="s">
        <v>223</v>
      </c>
      <c r="B178" s="39"/>
      <c r="C178" s="78" t="s">
        <v>412</v>
      </c>
      <c r="D178" s="52"/>
      <c r="E178" s="41">
        <v>0</v>
      </c>
      <c r="F178" s="40"/>
      <c r="G178" s="41">
        <v>0</v>
      </c>
      <c r="H178" s="52"/>
      <c r="I178" s="41">
        <v>0</v>
      </c>
      <c r="J178" s="52"/>
      <c r="K178" s="41">
        <v>50000</v>
      </c>
    </row>
    <row r="179" spans="1:12">
      <c r="A179" s="38" t="s">
        <v>394</v>
      </c>
      <c r="B179" s="39"/>
      <c r="C179" s="78" t="s">
        <v>413</v>
      </c>
      <c r="D179" s="52"/>
      <c r="E179" s="41">
        <v>0</v>
      </c>
      <c r="F179" s="40"/>
      <c r="G179" s="41">
        <v>0</v>
      </c>
      <c r="H179" s="52"/>
      <c r="I179" s="41">
        <v>100000</v>
      </c>
      <c r="J179" s="52"/>
      <c r="K179" s="41"/>
    </row>
    <row r="180" spans="1:12">
      <c r="A180" s="38"/>
      <c r="B180" s="39"/>
      <c r="C180" s="61" t="s">
        <v>414</v>
      </c>
      <c r="D180" s="52"/>
      <c r="E180" s="41"/>
      <c r="F180" s="40"/>
      <c r="G180" s="41"/>
      <c r="H180" s="52"/>
      <c r="I180" s="41"/>
      <c r="J180" s="52"/>
      <c r="K180" s="41"/>
    </row>
    <row r="181" spans="1:12">
      <c r="A181" s="38" t="s">
        <v>223</v>
      </c>
      <c r="B181" s="78"/>
      <c r="C181" s="78" t="s">
        <v>415</v>
      </c>
      <c r="D181" s="52"/>
      <c r="E181" s="41">
        <v>126000</v>
      </c>
      <c r="F181" s="40"/>
      <c r="G181" s="41">
        <v>0</v>
      </c>
      <c r="H181" s="52"/>
      <c r="I181" s="41">
        <v>100000</v>
      </c>
      <c r="J181" s="52"/>
      <c r="K181" s="41">
        <v>15000</v>
      </c>
    </row>
    <row r="182" spans="1:12">
      <c r="A182" s="39"/>
      <c r="B182" s="78"/>
      <c r="C182" s="78"/>
      <c r="D182" s="52"/>
      <c r="E182" s="41"/>
      <c r="F182" s="40"/>
      <c r="G182" s="41"/>
      <c r="H182" s="52"/>
      <c r="I182" s="41"/>
      <c r="J182" s="52"/>
      <c r="K182" s="41"/>
    </row>
    <row r="183" spans="1:12">
      <c r="A183" s="39"/>
      <c r="B183" s="78"/>
      <c r="C183" s="78"/>
      <c r="D183" s="52"/>
      <c r="E183" s="41"/>
      <c r="F183" s="52"/>
      <c r="G183" s="41"/>
      <c r="H183" s="52"/>
      <c r="I183" s="41"/>
      <c r="J183" s="52"/>
      <c r="K183" s="41"/>
      <c r="L183" s="45"/>
    </row>
    <row r="184" spans="1:12">
      <c r="A184" s="39"/>
      <c r="B184" s="78"/>
      <c r="C184" s="182" t="s">
        <v>382</v>
      </c>
      <c r="D184" s="170" t="s">
        <v>36</v>
      </c>
      <c r="E184" s="169">
        <f>SUM(E168:E183)</f>
        <v>318730</v>
      </c>
      <c r="F184" s="170" t="s">
        <v>36</v>
      </c>
      <c r="G184" s="169">
        <f>SUM(G171:G183)</f>
        <v>0</v>
      </c>
      <c r="H184" s="170" t="s">
        <v>36</v>
      </c>
      <c r="I184" s="169">
        <f>SUM(I171:I183)</f>
        <v>1346492.53</v>
      </c>
      <c r="J184" s="170" t="s">
        <v>36</v>
      </c>
      <c r="K184" s="169">
        <f>SUM(K168:K183)</f>
        <v>2530249.4900000002</v>
      </c>
      <c r="L184" s="45"/>
    </row>
    <row r="185" spans="1:12">
      <c r="A185" s="39"/>
      <c r="B185" s="78"/>
      <c r="C185" s="202" t="s">
        <v>416</v>
      </c>
      <c r="D185" s="203" t="s">
        <v>36</v>
      </c>
      <c r="E185" s="204">
        <f>E184+E147+E108</f>
        <v>2231380</v>
      </c>
      <c r="F185" s="203" t="s">
        <v>36</v>
      </c>
      <c r="G185" s="204">
        <f>G184+G108</f>
        <v>0</v>
      </c>
      <c r="H185" s="203" t="s">
        <v>36</v>
      </c>
      <c r="I185" s="204">
        <f>I184+I147+I108</f>
        <v>3673227.5300000003</v>
      </c>
      <c r="J185" s="203" t="s">
        <v>36</v>
      </c>
      <c r="K185" s="204">
        <f>K184+K147+K108</f>
        <v>4050249.49</v>
      </c>
      <c r="L185" s="45"/>
    </row>
    <row r="186" spans="1:12" ht="15.75" thickBot="1">
      <c r="A186" s="205"/>
      <c r="B186" s="206"/>
      <c r="C186" s="207" t="s">
        <v>417</v>
      </c>
      <c r="D186" s="208" t="s">
        <v>36</v>
      </c>
      <c r="E186" s="209">
        <f>E185+E99</f>
        <v>2231380</v>
      </c>
      <c r="F186" s="210" t="s">
        <v>36</v>
      </c>
      <c r="G186" s="211">
        <f>G185+G99</f>
        <v>0</v>
      </c>
      <c r="H186" s="212" t="s">
        <v>36</v>
      </c>
      <c r="I186" s="211">
        <f>I185+I99</f>
        <v>5247467.9000000004</v>
      </c>
      <c r="J186" s="212" t="s">
        <v>36</v>
      </c>
      <c r="K186" s="211">
        <f>K185+K99</f>
        <v>5786070.7000000002</v>
      </c>
      <c r="L186" s="45"/>
    </row>
    <row r="187" spans="1:12" ht="15.75" thickTop="1">
      <c r="L187" s="45"/>
    </row>
    <row r="188" spans="1:12">
      <c r="A188" s="176" t="s">
        <v>335</v>
      </c>
      <c r="B188" s="176"/>
      <c r="C188" s="176" t="s">
        <v>336</v>
      </c>
      <c r="D188" s="176" t="s">
        <v>337</v>
      </c>
      <c r="E188" s="176"/>
      <c r="F188" s="176"/>
      <c r="G188" s="176"/>
      <c r="H188" s="176"/>
      <c r="I188" s="176" t="s">
        <v>338</v>
      </c>
      <c r="J188" s="176"/>
      <c r="K188" s="176"/>
    </row>
    <row r="189" spans="1:12">
      <c r="A189" s="176"/>
      <c r="B189" s="176"/>
      <c r="C189" s="176"/>
      <c r="D189" s="176"/>
      <c r="E189" s="176"/>
      <c r="F189" s="176"/>
      <c r="G189" s="176"/>
      <c r="H189" s="176"/>
      <c r="I189" s="176"/>
      <c r="J189" s="176"/>
      <c r="K189" s="176"/>
    </row>
    <row r="190" spans="1:12">
      <c r="A190" s="176"/>
      <c r="B190" s="176"/>
      <c r="C190" s="176"/>
      <c r="D190" s="176"/>
      <c r="E190" s="176"/>
      <c r="F190" s="176"/>
      <c r="G190" s="176"/>
      <c r="H190" s="176"/>
      <c r="I190" s="176"/>
      <c r="J190" s="176"/>
      <c r="K190" s="176"/>
    </row>
    <row r="191" spans="1:12">
      <c r="A191" s="176"/>
      <c r="B191" s="176" t="s">
        <v>339</v>
      </c>
      <c r="C191" s="176"/>
      <c r="D191" s="176"/>
      <c r="E191" s="176" t="s">
        <v>340</v>
      </c>
      <c r="F191" s="176"/>
      <c r="G191" s="176"/>
      <c r="H191" s="176"/>
      <c r="I191" s="176" t="s">
        <v>341</v>
      </c>
      <c r="J191" s="176"/>
      <c r="K191" s="176"/>
    </row>
    <row r="192" spans="1:12">
      <c r="A192" s="176"/>
      <c r="B192" s="176" t="s">
        <v>342</v>
      </c>
      <c r="C192" s="176"/>
      <c r="D192" s="176"/>
      <c r="E192" s="176" t="s">
        <v>343</v>
      </c>
      <c r="F192" s="176"/>
      <c r="G192" s="176"/>
      <c r="H192" s="176"/>
      <c r="I192" s="176" t="s">
        <v>344</v>
      </c>
      <c r="J192" s="176"/>
      <c r="K192" s="176"/>
    </row>
    <row r="196" spans="1:11">
      <c r="A196" t="s">
        <v>299</v>
      </c>
      <c r="K196" t="s">
        <v>300</v>
      </c>
    </row>
    <row r="197" spans="1:11">
      <c r="E197" s="45"/>
    </row>
    <row r="198" spans="1:11" ht="15.75">
      <c r="A198" s="141" t="s">
        <v>301</v>
      </c>
      <c r="B198" s="141"/>
      <c r="C198" s="141"/>
      <c r="D198" s="141"/>
      <c r="E198" s="141"/>
      <c r="F198" s="141"/>
      <c r="G198" s="141"/>
      <c r="H198" s="141"/>
      <c r="I198" s="141"/>
      <c r="J198" s="141"/>
      <c r="K198" s="141"/>
    </row>
    <row r="199" spans="1:11" ht="15.75">
      <c r="A199" s="142" t="s">
        <v>302</v>
      </c>
      <c r="B199" s="142"/>
      <c r="C199" s="142"/>
      <c r="D199" s="142"/>
      <c r="E199" s="142"/>
      <c r="F199" s="142"/>
      <c r="G199" s="142"/>
      <c r="H199" s="142"/>
      <c r="I199" s="142"/>
      <c r="J199" s="142"/>
      <c r="K199" s="142"/>
    </row>
    <row r="200" spans="1:11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 spans="1:11">
      <c r="A201" s="86" t="s">
        <v>303</v>
      </c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 spans="1:11">
      <c r="A202" s="86" t="s">
        <v>304</v>
      </c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 spans="1:11">
      <c r="A203" s="213" t="s">
        <v>418</v>
      </c>
      <c r="B203" s="128"/>
      <c r="C203" s="128"/>
      <c r="D203" s="128"/>
      <c r="E203" s="128"/>
      <c r="F203" s="128"/>
      <c r="G203" s="128"/>
      <c r="H203" s="128"/>
      <c r="I203" s="128"/>
      <c r="J203" s="128"/>
      <c r="K203" s="128"/>
    </row>
    <row r="204" spans="1:11">
      <c r="A204" s="149" t="s">
        <v>306</v>
      </c>
      <c r="B204" s="149"/>
      <c r="C204" s="149"/>
      <c r="D204" s="153" t="s">
        <v>307</v>
      </c>
      <c r="E204" s="154"/>
      <c r="F204" s="158" t="s">
        <v>308</v>
      </c>
      <c r="G204" s="158"/>
      <c r="H204" s="158"/>
      <c r="I204" s="157"/>
      <c r="J204" s="153" t="s">
        <v>16</v>
      </c>
      <c r="K204" s="154"/>
    </row>
    <row r="205" spans="1:11">
      <c r="A205" s="149" t="s">
        <v>309</v>
      </c>
      <c r="B205" s="149" t="s">
        <v>310</v>
      </c>
      <c r="C205" s="149" t="s">
        <v>311</v>
      </c>
      <c r="D205" s="153">
        <v>2017</v>
      </c>
      <c r="E205" s="154"/>
      <c r="F205" s="145" t="s">
        <v>312</v>
      </c>
      <c r="G205" s="146"/>
      <c r="H205" s="145" t="s">
        <v>313</v>
      </c>
      <c r="I205" s="146"/>
      <c r="J205" s="153" t="s">
        <v>314</v>
      </c>
      <c r="K205" s="154"/>
    </row>
    <row r="206" spans="1:11">
      <c r="A206" s="155">
        <v>1</v>
      </c>
      <c r="B206" s="155">
        <v>2</v>
      </c>
      <c r="C206" s="155">
        <v>3</v>
      </c>
      <c r="D206" s="156">
        <v>4</v>
      </c>
      <c r="E206" s="157"/>
      <c r="F206" s="156">
        <v>5</v>
      </c>
      <c r="G206" s="157"/>
      <c r="H206" s="156">
        <v>6</v>
      </c>
      <c r="I206" s="157"/>
      <c r="J206" s="156">
        <v>7</v>
      </c>
      <c r="K206" s="157"/>
    </row>
    <row r="207" spans="1:11">
      <c r="A207" s="38" t="s">
        <v>419</v>
      </c>
      <c r="B207" s="38" t="s">
        <v>420</v>
      </c>
      <c r="C207" s="39" t="s">
        <v>421</v>
      </c>
      <c r="D207" s="40" t="s">
        <v>36</v>
      </c>
      <c r="E207" s="41">
        <v>0</v>
      </c>
      <c r="F207" s="40" t="s">
        <v>36</v>
      </c>
      <c r="G207" s="41">
        <v>0</v>
      </c>
      <c r="H207" s="40" t="s">
        <v>36</v>
      </c>
      <c r="I207" s="41">
        <v>100000</v>
      </c>
      <c r="J207" s="40" t="s">
        <v>36</v>
      </c>
      <c r="K207" s="41">
        <v>150000</v>
      </c>
    </row>
    <row r="208" spans="1:11">
      <c r="A208" s="38" t="s">
        <v>148</v>
      </c>
      <c r="B208" s="39"/>
      <c r="C208" s="39" t="s">
        <v>422</v>
      </c>
      <c r="D208" s="40"/>
      <c r="E208" s="41">
        <v>0</v>
      </c>
      <c r="F208" s="40"/>
      <c r="G208" s="41">
        <v>0</v>
      </c>
      <c r="H208" s="40"/>
      <c r="I208" s="41">
        <v>0</v>
      </c>
      <c r="J208" s="40"/>
      <c r="K208" s="41">
        <v>100000</v>
      </c>
    </row>
    <row r="209" spans="1:11">
      <c r="A209" s="38" t="s">
        <v>423</v>
      </c>
      <c r="B209" s="39"/>
      <c r="C209" s="39" t="s">
        <v>424</v>
      </c>
      <c r="D209" s="40"/>
      <c r="E209" s="41"/>
      <c r="F209" s="40"/>
      <c r="G209" s="41"/>
      <c r="H209" s="40"/>
      <c r="I209" s="41"/>
      <c r="J209" s="40"/>
      <c r="K209" s="41"/>
    </row>
    <row r="210" spans="1:11">
      <c r="A210" s="38"/>
      <c r="B210" s="39"/>
      <c r="C210" s="39" t="s">
        <v>425</v>
      </c>
      <c r="D210" s="40"/>
      <c r="E210" s="41"/>
      <c r="F210" s="40"/>
      <c r="G210" s="41"/>
      <c r="H210" s="40"/>
      <c r="I210" s="41"/>
      <c r="J210" s="40"/>
      <c r="K210" s="41">
        <v>150000</v>
      </c>
    </row>
    <row r="211" spans="1:11">
      <c r="A211" s="38"/>
      <c r="B211" s="39"/>
      <c r="C211" s="39" t="s">
        <v>426</v>
      </c>
      <c r="D211" s="40"/>
      <c r="E211" s="41">
        <v>0</v>
      </c>
      <c r="F211" s="40"/>
      <c r="G211" s="41">
        <v>0</v>
      </c>
      <c r="H211" s="40"/>
      <c r="I211" s="41">
        <v>0</v>
      </c>
      <c r="J211" s="40"/>
      <c r="K211" s="41">
        <v>100000</v>
      </c>
    </row>
    <row r="212" spans="1:11">
      <c r="A212" s="38" t="s">
        <v>408</v>
      </c>
      <c r="B212" s="39"/>
      <c r="C212" s="39" t="s">
        <v>427</v>
      </c>
      <c r="D212" s="40"/>
      <c r="E212" s="41"/>
      <c r="F212" s="40"/>
      <c r="G212" s="41"/>
      <c r="H212" s="40"/>
      <c r="I212" s="41"/>
      <c r="J212" s="40"/>
      <c r="K212" s="41"/>
    </row>
    <row r="213" spans="1:11">
      <c r="A213" s="38"/>
      <c r="B213" s="39"/>
      <c r="C213" s="39" t="s">
        <v>428</v>
      </c>
      <c r="D213" s="40"/>
      <c r="E213" s="41"/>
      <c r="F213" s="40"/>
      <c r="G213" s="41"/>
      <c r="H213" s="40"/>
      <c r="I213" s="41"/>
      <c r="J213" s="40"/>
      <c r="K213" s="41">
        <v>480000</v>
      </c>
    </row>
    <row r="214" spans="1:11">
      <c r="A214" s="38"/>
      <c r="B214" s="39"/>
      <c r="C214" s="39" t="s">
        <v>429</v>
      </c>
      <c r="D214" s="52"/>
      <c r="E214" s="41">
        <v>13500</v>
      </c>
      <c r="F214" s="40"/>
      <c r="G214" s="41"/>
      <c r="H214" s="40"/>
      <c r="I214" s="41">
        <v>20000</v>
      </c>
      <c r="J214" s="40"/>
      <c r="K214" s="41">
        <v>80000</v>
      </c>
    </row>
    <row r="215" spans="1:11">
      <c r="A215" s="38" t="s">
        <v>148</v>
      </c>
      <c r="B215" s="39"/>
      <c r="C215" s="39" t="s">
        <v>430</v>
      </c>
      <c r="D215" s="52"/>
      <c r="E215" s="41">
        <v>20000</v>
      </c>
      <c r="F215" s="40"/>
      <c r="G215" s="41"/>
      <c r="H215" s="40"/>
      <c r="I215" s="41"/>
      <c r="J215" s="40"/>
      <c r="K215" s="41"/>
    </row>
    <row r="216" spans="1:11">
      <c r="A216" s="38"/>
      <c r="B216" s="39"/>
      <c r="C216" s="39" t="s">
        <v>431</v>
      </c>
      <c r="D216" s="52"/>
      <c r="E216" s="41">
        <v>0</v>
      </c>
      <c r="F216" s="40"/>
      <c r="G216" s="41">
        <v>0</v>
      </c>
      <c r="H216" s="40"/>
      <c r="I216" s="41">
        <v>20000</v>
      </c>
      <c r="J216" s="40"/>
      <c r="K216" s="41">
        <v>75000</v>
      </c>
    </row>
    <row r="217" spans="1:11">
      <c r="A217" s="38"/>
      <c r="B217" s="39"/>
      <c r="C217" s="39" t="s">
        <v>432</v>
      </c>
      <c r="D217" s="52"/>
      <c r="E217" s="41">
        <v>24000</v>
      </c>
      <c r="F217" s="40"/>
      <c r="G217" s="41">
        <v>0</v>
      </c>
      <c r="H217" s="40"/>
      <c r="I217" s="41">
        <v>0</v>
      </c>
      <c r="J217" s="40"/>
      <c r="K217" s="41">
        <v>80000</v>
      </c>
    </row>
    <row r="218" spans="1:11">
      <c r="A218" s="38"/>
      <c r="B218" s="39"/>
      <c r="C218" s="39" t="s">
        <v>433</v>
      </c>
      <c r="D218" s="52"/>
      <c r="E218" s="41"/>
      <c r="F218" s="40"/>
      <c r="G218" s="41"/>
      <c r="H218" s="40"/>
      <c r="I218" s="41"/>
      <c r="J218" s="40"/>
      <c r="K218" s="41"/>
    </row>
    <row r="219" spans="1:11">
      <c r="A219" s="38"/>
      <c r="B219" s="39"/>
      <c r="C219" s="39" t="s">
        <v>434</v>
      </c>
      <c r="D219" s="52"/>
      <c r="E219" s="41"/>
      <c r="F219" s="40"/>
      <c r="G219" s="41"/>
      <c r="H219" s="40"/>
      <c r="I219" s="41"/>
      <c r="J219" s="40"/>
      <c r="K219" s="41"/>
    </row>
    <row r="220" spans="1:11">
      <c r="A220" s="38"/>
      <c r="B220" s="39"/>
      <c r="C220" s="39"/>
      <c r="D220" s="52"/>
      <c r="E220" s="41"/>
      <c r="F220" s="40"/>
      <c r="G220" s="41"/>
      <c r="H220" s="40"/>
      <c r="I220" s="41"/>
      <c r="J220" s="40"/>
      <c r="K220" s="41"/>
    </row>
    <row r="221" spans="1:11">
      <c r="A221" s="38" t="s">
        <v>148</v>
      </c>
      <c r="B221" s="39"/>
      <c r="C221" s="39" t="s">
        <v>435</v>
      </c>
      <c r="D221" s="63"/>
      <c r="E221" s="41">
        <v>0</v>
      </c>
      <c r="F221" s="63"/>
      <c r="G221" s="41"/>
      <c r="H221" s="63"/>
      <c r="I221" s="41"/>
      <c r="J221" s="63"/>
      <c r="K221" s="41"/>
    </row>
    <row r="222" spans="1:11">
      <c r="A222" s="38"/>
      <c r="B222" s="39"/>
      <c r="C222" s="39" t="s">
        <v>436</v>
      </c>
      <c r="D222" s="63"/>
      <c r="E222" s="41"/>
      <c r="F222" s="63"/>
      <c r="G222" s="41"/>
      <c r="H222" s="63"/>
      <c r="I222" s="41"/>
      <c r="J222" s="63"/>
      <c r="K222" s="41"/>
    </row>
    <row r="223" spans="1:11">
      <c r="A223" s="124"/>
      <c r="B223" s="124"/>
      <c r="C223" s="39" t="s">
        <v>437</v>
      </c>
      <c r="D223" s="63"/>
      <c r="E223" s="41"/>
      <c r="F223" s="63"/>
      <c r="G223" s="41"/>
      <c r="H223" s="63"/>
      <c r="I223" s="41"/>
      <c r="J223" s="63"/>
      <c r="K223" s="41"/>
    </row>
    <row r="224" spans="1:11">
      <c r="A224" s="47"/>
      <c r="B224" s="47"/>
      <c r="C224" s="47" t="s">
        <v>438</v>
      </c>
      <c r="D224" s="63"/>
      <c r="E224" s="41"/>
      <c r="F224" s="63"/>
      <c r="G224" s="41"/>
      <c r="H224" s="63"/>
      <c r="I224" s="41"/>
      <c r="J224" s="63"/>
      <c r="K224" s="41"/>
    </row>
    <row r="225" spans="1:11">
      <c r="A225" s="214"/>
      <c r="B225" s="215"/>
      <c r="C225" s="215" t="s">
        <v>382</v>
      </c>
      <c r="D225" s="216" t="s">
        <v>36</v>
      </c>
      <c r="E225" s="217">
        <f>SUM(E207:E224)</f>
        <v>57500</v>
      </c>
      <c r="F225" s="216" t="s">
        <v>36</v>
      </c>
      <c r="G225" s="217">
        <f>SUM(G207:G224)</f>
        <v>0</v>
      </c>
      <c r="H225" s="216" t="s">
        <v>36</v>
      </c>
      <c r="I225" s="217">
        <f>SUM(I207:I224)</f>
        <v>140000</v>
      </c>
      <c r="J225" s="216" t="s">
        <v>36</v>
      </c>
      <c r="K225" s="217">
        <f>SUM(K207:K224)</f>
        <v>1215000</v>
      </c>
    </row>
    <row r="227" spans="1:11">
      <c r="A227" s="201" t="s">
        <v>439</v>
      </c>
      <c r="B227" s="201"/>
      <c r="C227" s="201" t="s">
        <v>440</v>
      </c>
      <c r="D227" s="201"/>
      <c r="E227" s="201"/>
      <c r="F227" s="201"/>
      <c r="G227" s="201"/>
      <c r="H227" s="201" t="s">
        <v>441</v>
      </c>
      <c r="I227" s="201"/>
      <c r="J227" s="201"/>
      <c r="K227" s="201"/>
    </row>
    <row r="228" spans="1:11">
      <c r="A228" s="201"/>
      <c r="B228" s="201"/>
      <c r="C228" s="201"/>
      <c r="D228" s="201"/>
      <c r="E228" s="201"/>
      <c r="F228" s="201"/>
      <c r="G228" s="201"/>
      <c r="H228" s="201"/>
      <c r="I228" s="201"/>
      <c r="J228" s="201"/>
      <c r="K228" s="201"/>
    </row>
    <row r="229" spans="1:11">
      <c r="A229" s="201"/>
      <c r="B229" s="201"/>
      <c r="C229" s="201"/>
      <c r="D229" s="201"/>
      <c r="E229" s="201"/>
      <c r="F229" s="201"/>
      <c r="G229" s="201"/>
      <c r="H229" s="201"/>
      <c r="I229" s="201"/>
      <c r="J229" s="201"/>
      <c r="K229" s="201"/>
    </row>
    <row r="230" spans="1:11">
      <c r="A230" s="218" t="s">
        <v>442</v>
      </c>
      <c r="B230" s="218"/>
      <c r="C230" s="201" t="s">
        <v>443</v>
      </c>
      <c r="D230" s="201"/>
      <c r="E230" s="201"/>
      <c r="F230" s="201"/>
      <c r="G230" s="201"/>
      <c r="H230" s="201"/>
      <c r="I230" s="201" t="s">
        <v>442</v>
      </c>
      <c r="J230" s="201"/>
      <c r="K230" s="201"/>
    </row>
    <row r="231" spans="1:11">
      <c r="A231" s="218" t="s">
        <v>444</v>
      </c>
      <c r="B231" s="218"/>
      <c r="C231" s="201" t="s">
        <v>445</v>
      </c>
      <c r="D231" s="201"/>
      <c r="E231" s="201"/>
      <c r="F231" s="201"/>
      <c r="G231" s="201"/>
      <c r="H231" s="201"/>
      <c r="I231" s="201" t="s">
        <v>446</v>
      </c>
      <c r="J231" s="201"/>
      <c r="K231" s="201"/>
    </row>
    <row r="232" spans="1:11">
      <c r="A232" s="201"/>
      <c r="B232" s="201"/>
      <c r="C232" s="201"/>
      <c r="D232" s="201"/>
      <c r="E232" s="201"/>
      <c r="F232" s="201"/>
      <c r="G232" s="201"/>
      <c r="H232" s="201"/>
      <c r="I232" s="201"/>
      <c r="J232" s="201"/>
      <c r="K232" s="201"/>
    </row>
    <row r="233" spans="1:11">
      <c r="A233" s="201"/>
      <c r="B233" s="201"/>
      <c r="C233" s="201"/>
      <c r="D233" s="201"/>
      <c r="E233" s="201"/>
      <c r="F233" s="201"/>
      <c r="G233" s="201"/>
      <c r="H233" s="201"/>
      <c r="I233" s="201"/>
      <c r="J233" s="201"/>
      <c r="K233" s="201"/>
    </row>
    <row r="235" spans="1:11">
      <c r="A235" t="s">
        <v>299</v>
      </c>
      <c r="K235" t="s">
        <v>300</v>
      </c>
    </row>
    <row r="236" spans="1:11">
      <c r="E236" s="45"/>
    </row>
    <row r="237" spans="1:11" ht="15.75">
      <c r="A237" s="141" t="s">
        <v>301</v>
      </c>
      <c r="B237" s="141"/>
      <c r="C237" s="141"/>
      <c r="D237" s="141"/>
      <c r="E237" s="141"/>
      <c r="F237" s="141"/>
      <c r="G237" s="141"/>
      <c r="H237" s="141"/>
      <c r="I237" s="141"/>
      <c r="J237" s="141"/>
      <c r="K237" s="141"/>
    </row>
    <row r="238" spans="1:11" ht="15.75">
      <c r="A238" s="142" t="s">
        <v>302</v>
      </c>
      <c r="B238" s="142"/>
      <c r="C238" s="142"/>
      <c r="D238" s="142"/>
      <c r="E238" s="142"/>
      <c r="F238" s="142"/>
      <c r="G238" s="142"/>
      <c r="H238" s="142"/>
      <c r="I238" s="142"/>
      <c r="J238" s="142"/>
      <c r="K238" s="142"/>
    </row>
    <row r="239" spans="1:11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 spans="1:11">
      <c r="A240" s="86" t="s">
        <v>303</v>
      </c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 spans="1:11">
      <c r="A241" s="86" t="s">
        <v>304</v>
      </c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 spans="1:11">
      <c r="A242" s="213" t="s">
        <v>418</v>
      </c>
      <c r="B242" s="128"/>
      <c r="C242" s="128"/>
      <c r="D242" s="128"/>
      <c r="E242" s="128"/>
      <c r="F242" s="128"/>
      <c r="G242" s="128"/>
      <c r="H242" s="128"/>
      <c r="I242" s="128"/>
      <c r="J242" s="128"/>
      <c r="K242" s="128"/>
    </row>
    <row r="243" spans="1:11">
      <c r="A243" s="144" t="s">
        <v>306</v>
      </c>
      <c r="B243" s="177"/>
      <c r="C243" s="177"/>
      <c r="D243" s="152" t="s">
        <v>307</v>
      </c>
      <c r="E243" s="146"/>
      <c r="F243" s="158" t="s">
        <v>308</v>
      </c>
      <c r="G243" s="158"/>
      <c r="H243" s="158"/>
      <c r="I243" s="157"/>
      <c r="J243" s="153" t="s">
        <v>16</v>
      </c>
      <c r="K243" s="154"/>
    </row>
    <row r="244" spans="1:11">
      <c r="A244" s="149" t="s">
        <v>309</v>
      </c>
      <c r="B244" s="151" t="s">
        <v>310</v>
      </c>
      <c r="C244" s="151" t="s">
        <v>311</v>
      </c>
      <c r="D244" s="178">
        <v>2017</v>
      </c>
      <c r="E244" s="154"/>
      <c r="F244" s="145" t="s">
        <v>312</v>
      </c>
      <c r="G244" s="146"/>
      <c r="H244" s="152" t="s">
        <v>313</v>
      </c>
      <c r="I244" s="146"/>
      <c r="J244" s="178" t="s">
        <v>314</v>
      </c>
      <c r="K244" s="154"/>
    </row>
    <row r="245" spans="1:11">
      <c r="A245" s="155">
        <v>1</v>
      </c>
      <c r="B245" s="179">
        <v>2</v>
      </c>
      <c r="C245" s="155">
        <v>3</v>
      </c>
      <c r="D245" s="158">
        <v>4</v>
      </c>
      <c r="E245" s="157"/>
      <c r="F245" s="156">
        <v>5</v>
      </c>
      <c r="G245" s="157"/>
      <c r="H245" s="158">
        <v>6</v>
      </c>
      <c r="I245" s="157"/>
      <c r="J245" s="158">
        <v>7</v>
      </c>
      <c r="K245" s="157"/>
    </row>
    <row r="246" spans="1:11">
      <c r="A246" s="38" t="s">
        <v>419</v>
      </c>
      <c r="B246" s="61" t="s">
        <v>420</v>
      </c>
      <c r="C246" s="39" t="s">
        <v>447</v>
      </c>
      <c r="D246" s="52" t="s">
        <v>36</v>
      </c>
      <c r="E246" s="41">
        <v>0</v>
      </c>
      <c r="F246" s="40" t="s">
        <v>36</v>
      </c>
      <c r="G246" s="41">
        <v>0</v>
      </c>
      <c r="H246" s="52" t="s">
        <v>36</v>
      </c>
      <c r="I246" s="41">
        <v>0</v>
      </c>
      <c r="J246" s="52" t="s">
        <v>36</v>
      </c>
      <c r="K246" s="41">
        <v>80000</v>
      </c>
    </row>
    <row r="247" spans="1:11">
      <c r="A247" s="38" t="s">
        <v>160</v>
      </c>
      <c r="B247" s="78"/>
      <c r="C247" s="39" t="s">
        <v>448</v>
      </c>
      <c r="D247" s="52"/>
      <c r="E247" s="41"/>
      <c r="F247" s="40"/>
      <c r="G247" s="41"/>
      <c r="H247" s="52"/>
      <c r="I247" s="41"/>
      <c r="J247" s="52"/>
      <c r="K247" s="41"/>
    </row>
    <row r="248" spans="1:11" ht="15" customHeight="1">
      <c r="A248" s="38"/>
      <c r="B248" s="39"/>
      <c r="C248" s="39" t="s">
        <v>449</v>
      </c>
      <c r="D248" s="52"/>
      <c r="E248" s="41">
        <v>0</v>
      </c>
      <c r="F248" s="40"/>
      <c r="G248" s="41">
        <v>0</v>
      </c>
      <c r="H248" s="52"/>
      <c r="I248" s="41">
        <v>0</v>
      </c>
      <c r="J248" s="52"/>
      <c r="K248" s="41">
        <v>25000</v>
      </c>
    </row>
    <row r="249" spans="1:11">
      <c r="A249" s="38" t="s">
        <v>172</v>
      </c>
      <c r="B249" s="39"/>
      <c r="C249" s="39" t="s">
        <v>450</v>
      </c>
      <c r="D249" s="52"/>
      <c r="E249" s="41"/>
      <c r="F249" s="40"/>
      <c r="G249" s="41"/>
      <c r="H249" s="52"/>
      <c r="I249" s="41"/>
      <c r="J249" s="52"/>
      <c r="K249" s="41"/>
    </row>
    <row r="250" spans="1:11">
      <c r="B250" s="39"/>
      <c r="C250" s="39" t="s">
        <v>451</v>
      </c>
      <c r="D250" s="52"/>
      <c r="E250" s="41">
        <v>397089</v>
      </c>
      <c r="F250" s="40"/>
      <c r="G250" s="41">
        <v>0</v>
      </c>
      <c r="H250" s="52"/>
      <c r="I250" s="41">
        <v>400000</v>
      </c>
      <c r="J250" s="52"/>
      <c r="K250" s="41">
        <v>400000</v>
      </c>
    </row>
    <row r="251" spans="1:11">
      <c r="A251" s="38"/>
      <c r="B251" s="124"/>
      <c r="C251" s="39" t="s">
        <v>452</v>
      </c>
      <c r="D251" s="52"/>
      <c r="E251" s="41"/>
      <c r="F251" s="40"/>
      <c r="G251" s="41"/>
      <c r="H251" s="52"/>
      <c r="I251" s="41"/>
      <c r="J251" s="52"/>
      <c r="K251" s="41"/>
    </row>
    <row r="252" spans="1:11" ht="15" customHeight="1">
      <c r="A252" s="38"/>
      <c r="B252" s="39"/>
      <c r="C252" s="39" t="s">
        <v>453</v>
      </c>
      <c r="D252" s="52"/>
      <c r="E252" s="41">
        <v>0</v>
      </c>
      <c r="F252" s="40"/>
      <c r="G252" s="41">
        <v>0</v>
      </c>
      <c r="H252" s="52"/>
      <c r="I252" s="41">
        <v>0</v>
      </c>
      <c r="J252" s="52"/>
      <c r="K252" s="41">
        <v>400000</v>
      </c>
    </row>
    <row r="253" spans="1:11">
      <c r="A253" s="38"/>
      <c r="B253" s="39"/>
      <c r="C253" s="39" t="s">
        <v>454</v>
      </c>
      <c r="D253" s="52"/>
      <c r="E253" s="41">
        <v>80000</v>
      </c>
      <c r="F253" s="40"/>
      <c r="G253" s="41">
        <v>0</v>
      </c>
      <c r="H253" s="52"/>
      <c r="I253" s="41">
        <v>7467.9</v>
      </c>
      <c r="J253" s="52"/>
      <c r="K253" s="41">
        <v>80000</v>
      </c>
    </row>
    <row r="254" spans="1:11">
      <c r="A254" s="38" t="s">
        <v>156</v>
      </c>
      <c r="B254" s="39"/>
      <c r="C254" s="78" t="s">
        <v>455</v>
      </c>
      <c r="D254" s="52"/>
      <c r="E254" s="41">
        <v>424510</v>
      </c>
      <c r="F254" s="40"/>
      <c r="G254" s="41">
        <v>0</v>
      </c>
      <c r="H254" s="52"/>
      <c r="I254" s="41">
        <v>0</v>
      </c>
      <c r="J254" s="52"/>
      <c r="K254" s="41">
        <v>500000</v>
      </c>
    </row>
    <row r="255" spans="1:11">
      <c r="A255" s="38"/>
      <c r="B255" s="78"/>
      <c r="C255" s="78" t="s">
        <v>456</v>
      </c>
      <c r="D255" s="52"/>
      <c r="E255" s="41"/>
      <c r="F255" s="40"/>
      <c r="G255" s="41"/>
      <c r="H255" s="52"/>
      <c r="I255" s="41"/>
      <c r="J255" s="52"/>
      <c r="K255" s="41"/>
    </row>
    <row r="256" spans="1:11">
      <c r="A256" s="38"/>
      <c r="B256" s="78"/>
      <c r="C256" s="78" t="s">
        <v>457</v>
      </c>
      <c r="D256" s="52"/>
      <c r="E256" s="41"/>
      <c r="F256" s="40"/>
      <c r="G256" s="41"/>
      <c r="H256" s="52"/>
      <c r="I256" s="41"/>
      <c r="J256" s="52"/>
      <c r="K256" s="41">
        <v>20000</v>
      </c>
    </row>
    <row r="257" spans="1:11">
      <c r="A257" s="38"/>
      <c r="B257" s="78"/>
      <c r="C257" s="78" t="s">
        <v>458</v>
      </c>
      <c r="D257" s="52"/>
      <c r="E257" s="41"/>
      <c r="F257" s="40"/>
      <c r="G257" s="41"/>
      <c r="H257" s="52"/>
      <c r="I257" s="41"/>
      <c r="J257" s="52"/>
      <c r="K257" s="41"/>
    </row>
    <row r="258" spans="1:11">
      <c r="A258" s="38"/>
      <c r="B258" s="78"/>
      <c r="C258" s="78" t="s">
        <v>459</v>
      </c>
      <c r="D258" s="52"/>
      <c r="E258" s="41"/>
      <c r="F258" s="40"/>
      <c r="G258" s="41"/>
      <c r="H258" s="52"/>
      <c r="I258" s="41"/>
      <c r="J258" s="52"/>
      <c r="K258" s="41"/>
    </row>
    <row r="259" spans="1:11">
      <c r="A259" s="38"/>
      <c r="B259" s="78"/>
      <c r="C259" s="78" t="s">
        <v>460</v>
      </c>
      <c r="D259" s="52"/>
      <c r="E259" s="41">
        <v>30000</v>
      </c>
      <c r="F259" s="40"/>
      <c r="G259" s="41">
        <v>0</v>
      </c>
      <c r="H259" s="52"/>
      <c r="I259" s="41">
        <v>0</v>
      </c>
      <c r="J259" s="52"/>
      <c r="K259" s="41">
        <v>30000</v>
      </c>
    </row>
    <row r="260" spans="1:11" ht="15" customHeight="1">
      <c r="A260" s="38"/>
      <c r="B260" s="78"/>
      <c r="C260" s="78" t="s">
        <v>461</v>
      </c>
      <c r="D260" s="52"/>
      <c r="E260" s="41"/>
      <c r="F260" s="40"/>
      <c r="G260" s="41"/>
      <c r="H260" s="52"/>
      <c r="I260" s="41"/>
      <c r="J260" s="52"/>
      <c r="K260" s="41"/>
    </row>
    <row r="261" spans="1:11">
      <c r="A261" s="38"/>
      <c r="B261" s="78"/>
      <c r="C261" s="78" t="s">
        <v>462</v>
      </c>
      <c r="D261" s="52"/>
      <c r="E261" s="41">
        <v>50000</v>
      </c>
      <c r="F261" s="40"/>
      <c r="G261" s="41">
        <v>0</v>
      </c>
      <c r="H261" s="52"/>
      <c r="I261" s="41">
        <v>0</v>
      </c>
      <c r="J261" s="52"/>
      <c r="K261" s="41">
        <v>50000</v>
      </c>
    </row>
    <row r="262" spans="1:11">
      <c r="A262" s="38" t="s">
        <v>423</v>
      </c>
      <c r="B262" s="78"/>
      <c r="C262" s="78" t="s">
        <v>463</v>
      </c>
      <c r="D262" s="52"/>
      <c r="E262" s="41"/>
      <c r="F262" s="40"/>
      <c r="G262" s="41"/>
      <c r="H262" s="52"/>
      <c r="I262" s="41"/>
      <c r="J262" s="52"/>
      <c r="K262" s="41"/>
    </row>
    <row r="263" spans="1:11">
      <c r="A263" s="38"/>
      <c r="B263" s="78"/>
      <c r="C263" s="78" t="s">
        <v>464</v>
      </c>
      <c r="D263" s="52"/>
      <c r="E263" s="41"/>
      <c r="F263" s="40"/>
      <c r="G263" s="41"/>
      <c r="H263" s="52"/>
      <c r="I263" s="41">
        <v>30000</v>
      </c>
      <c r="J263" s="52"/>
      <c r="K263" s="41"/>
    </row>
    <row r="264" spans="1:11">
      <c r="A264" s="219"/>
      <c r="B264" s="215"/>
      <c r="C264" s="215" t="s">
        <v>382</v>
      </c>
      <c r="D264" s="216" t="s">
        <v>36</v>
      </c>
      <c r="E264" s="217">
        <f>SUM(E246:E263)</f>
        <v>981599</v>
      </c>
      <c r="F264" s="216" t="s">
        <v>36</v>
      </c>
      <c r="G264" s="217">
        <f>SUM(G246:G263)</f>
        <v>0</v>
      </c>
      <c r="H264" s="216" t="s">
        <v>36</v>
      </c>
      <c r="I264" s="217">
        <f>SUM(I246:I263)</f>
        <v>437467.9</v>
      </c>
      <c r="J264" s="216" t="s">
        <v>36</v>
      </c>
      <c r="K264" s="217">
        <f>SUM(K246:K263)</f>
        <v>1585000</v>
      </c>
    </row>
    <row r="266" spans="1:11">
      <c r="A266" s="201" t="s">
        <v>439</v>
      </c>
      <c r="B266" s="201"/>
      <c r="C266" s="201" t="s">
        <v>440</v>
      </c>
      <c r="D266" s="201"/>
      <c r="E266" s="201"/>
      <c r="F266" s="201"/>
      <c r="G266" s="201"/>
      <c r="H266" s="201" t="s">
        <v>441</v>
      </c>
      <c r="I266" s="201"/>
      <c r="J266" s="201"/>
      <c r="K266" s="201"/>
    </row>
    <row r="267" spans="1:11">
      <c r="A267" s="201"/>
      <c r="B267" s="201"/>
      <c r="C267" s="201"/>
      <c r="D267" s="201"/>
      <c r="E267" s="201"/>
      <c r="F267" s="201"/>
      <c r="G267" s="201"/>
      <c r="H267" s="201"/>
      <c r="I267" s="201"/>
      <c r="J267" s="201"/>
      <c r="K267" s="201"/>
    </row>
    <row r="268" spans="1:11">
      <c r="A268" s="201"/>
      <c r="B268" s="201"/>
      <c r="C268" s="201"/>
      <c r="D268" s="201"/>
      <c r="E268" s="201"/>
      <c r="F268" s="201"/>
      <c r="G268" s="201"/>
      <c r="H268" s="201"/>
      <c r="I268" s="201"/>
      <c r="J268" s="201"/>
      <c r="K268" s="201"/>
    </row>
    <row r="269" spans="1:11">
      <c r="A269" s="218" t="s">
        <v>442</v>
      </c>
      <c r="B269" s="218"/>
      <c r="C269" s="201" t="s">
        <v>443</v>
      </c>
      <c r="D269" s="201"/>
      <c r="E269" s="201"/>
      <c r="F269" s="201"/>
      <c r="G269" s="201"/>
      <c r="H269" s="201"/>
      <c r="I269" s="201" t="s">
        <v>442</v>
      </c>
      <c r="J269" s="201"/>
      <c r="K269" s="201"/>
    </row>
    <row r="270" spans="1:11">
      <c r="A270" s="218" t="s">
        <v>444</v>
      </c>
      <c r="B270" s="218"/>
      <c r="C270" s="201" t="s">
        <v>445</v>
      </c>
      <c r="D270" s="201"/>
      <c r="E270" s="201"/>
      <c r="F270" s="201"/>
      <c r="G270" s="201"/>
      <c r="H270" s="201"/>
      <c r="I270" s="201" t="s">
        <v>446</v>
      </c>
      <c r="J270" s="201"/>
      <c r="K270" s="201"/>
    </row>
    <row r="274" spans="1:11">
      <c r="A274" t="s">
        <v>299</v>
      </c>
      <c r="K274" t="s">
        <v>300</v>
      </c>
    </row>
    <row r="275" spans="1:11">
      <c r="E275" s="45"/>
    </row>
    <row r="276" spans="1:11" ht="15.75">
      <c r="A276" s="141" t="s">
        <v>301</v>
      </c>
      <c r="B276" s="141"/>
      <c r="C276" s="141"/>
      <c r="D276" s="141"/>
      <c r="E276" s="141"/>
      <c r="F276" s="141"/>
      <c r="G276" s="141"/>
      <c r="H276" s="141"/>
      <c r="I276" s="141"/>
      <c r="J276" s="141"/>
      <c r="K276" s="141"/>
    </row>
    <row r="277" spans="1:11" ht="15.75">
      <c r="A277" s="142" t="s">
        <v>302</v>
      </c>
      <c r="B277" s="142"/>
      <c r="C277" s="142"/>
      <c r="D277" s="142"/>
      <c r="E277" s="142"/>
      <c r="F277" s="142"/>
      <c r="G277" s="142"/>
      <c r="H277" s="142"/>
      <c r="I277" s="142"/>
      <c r="J277" s="142"/>
      <c r="K277" s="142"/>
    </row>
    <row r="278" spans="1:11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 spans="1:11">
      <c r="A279" s="86" t="s">
        <v>303</v>
      </c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 spans="1:11">
      <c r="A280" s="86" t="s">
        <v>304</v>
      </c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 spans="1:11">
      <c r="A281" s="213" t="s">
        <v>418</v>
      </c>
      <c r="B281" s="128"/>
      <c r="C281" s="128"/>
      <c r="D281" s="128"/>
      <c r="E281" s="128"/>
      <c r="F281" s="128"/>
      <c r="G281" s="128"/>
      <c r="H281" s="128"/>
      <c r="I281" s="128"/>
      <c r="J281" s="128"/>
      <c r="K281" s="128"/>
    </row>
    <row r="282" spans="1:11">
      <c r="A282" s="144" t="s">
        <v>306</v>
      </c>
      <c r="B282" s="177"/>
      <c r="C282" s="177"/>
      <c r="D282" s="152" t="s">
        <v>307</v>
      </c>
      <c r="E282" s="146"/>
      <c r="F282" s="158" t="s">
        <v>308</v>
      </c>
      <c r="G282" s="158"/>
      <c r="H282" s="158"/>
      <c r="I282" s="157"/>
      <c r="J282" s="153" t="s">
        <v>16</v>
      </c>
      <c r="K282" s="154"/>
    </row>
    <row r="283" spans="1:11">
      <c r="A283" s="149" t="s">
        <v>309</v>
      </c>
      <c r="B283" s="151" t="s">
        <v>310</v>
      </c>
      <c r="C283" s="151" t="s">
        <v>311</v>
      </c>
      <c r="D283" s="178">
        <v>2017</v>
      </c>
      <c r="E283" s="154"/>
      <c r="F283" s="145" t="s">
        <v>312</v>
      </c>
      <c r="G283" s="146"/>
      <c r="H283" s="152" t="s">
        <v>313</v>
      </c>
      <c r="I283" s="146"/>
      <c r="J283" s="178" t="s">
        <v>314</v>
      </c>
      <c r="K283" s="154"/>
    </row>
    <row r="284" spans="1:11">
      <c r="A284" s="155">
        <v>1</v>
      </c>
      <c r="B284" s="179">
        <v>2</v>
      </c>
      <c r="C284" s="179">
        <v>3</v>
      </c>
      <c r="D284" s="158">
        <v>4</v>
      </c>
      <c r="E284" s="157"/>
      <c r="F284" s="156">
        <v>5</v>
      </c>
      <c r="G284" s="157"/>
      <c r="H284" s="158">
        <v>6</v>
      </c>
      <c r="I284" s="157"/>
      <c r="J284" s="158">
        <v>7</v>
      </c>
      <c r="K284" s="157"/>
    </row>
    <row r="285" spans="1:11">
      <c r="A285" s="60" t="s">
        <v>465</v>
      </c>
      <c r="B285" s="220" t="s">
        <v>420</v>
      </c>
      <c r="C285" s="221" t="s">
        <v>466</v>
      </c>
      <c r="D285" s="222" t="s">
        <v>36</v>
      </c>
      <c r="E285" s="62"/>
      <c r="F285" s="222" t="s">
        <v>36</v>
      </c>
      <c r="G285" s="62"/>
      <c r="H285" s="222" t="s">
        <v>36</v>
      </c>
      <c r="I285" s="62"/>
      <c r="J285" s="222" t="s">
        <v>36</v>
      </c>
      <c r="K285" s="62"/>
    </row>
    <row r="286" spans="1:11">
      <c r="A286" s="38" t="s">
        <v>160</v>
      </c>
      <c r="B286" s="78"/>
      <c r="C286" s="78" t="s">
        <v>467</v>
      </c>
      <c r="D286" s="52"/>
      <c r="E286" s="41"/>
      <c r="F286" s="52"/>
      <c r="G286" s="41"/>
      <c r="H286" s="52"/>
      <c r="I286" s="41"/>
      <c r="J286" s="52"/>
      <c r="K286" s="41"/>
    </row>
    <row r="287" spans="1:11">
      <c r="A287" s="38"/>
      <c r="B287" s="78"/>
      <c r="C287" s="78" t="s">
        <v>468</v>
      </c>
      <c r="D287" s="52"/>
      <c r="E287" s="41"/>
      <c r="F287" s="52"/>
      <c r="G287" s="41"/>
      <c r="H287" s="52"/>
      <c r="I287" s="41"/>
      <c r="J287" s="52"/>
      <c r="K287" s="41"/>
    </row>
    <row r="288" spans="1:11">
      <c r="A288" s="38" t="s">
        <v>160</v>
      </c>
      <c r="B288" s="78"/>
      <c r="C288" s="78" t="s">
        <v>469</v>
      </c>
      <c r="D288" s="52"/>
      <c r="E288" s="41"/>
      <c r="F288" s="52"/>
      <c r="G288" s="41"/>
      <c r="H288" s="52"/>
      <c r="I288" s="41"/>
      <c r="J288" s="52"/>
      <c r="K288" s="41"/>
    </row>
    <row r="289" spans="1:11">
      <c r="A289" s="38"/>
      <c r="B289" s="78"/>
      <c r="C289" s="78" t="s">
        <v>470</v>
      </c>
      <c r="D289" s="52"/>
      <c r="E289" s="41"/>
      <c r="F289" s="52"/>
      <c r="G289" s="41"/>
      <c r="H289" s="52"/>
      <c r="I289" s="41"/>
      <c r="J289" s="52"/>
      <c r="K289" s="41"/>
    </row>
    <row r="290" spans="1:11">
      <c r="A290" s="38"/>
      <c r="B290" s="78"/>
      <c r="C290" s="78" t="s">
        <v>471</v>
      </c>
      <c r="D290" s="52"/>
      <c r="E290" s="41">
        <v>0</v>
      </c>
      <c r="F290" s="52"/>
      <c r="G290" s="41">
        <v>0</v>
      </c>
      <c r="H290" s="52"/>
      <c r="I290" s="41">
        <v>0</v>
      </c>
      <c r="J290" s="52"/>
      <c r="K290" s="41">
        <v>100000</v>
      </c>
    </row>
    <row r="291" spans="1:11">
      <c r="A291" s="38" t="s">
        <v>148</v>
      </c>
      <c r="B291" s="78"/>
      <c r="C291" s="78" t="s">
        <v>472</v>
      </c>
      <c r="D291" s="52"/>
      <c r="E291" s="41">
        <v>99600</v>
      </c>
      <c r="F291" s="52"/>
      <c r="G291" s="41">
        <v>0</v>
      </c>
      <c r="H291" s="52"/>
      <c r="I291" s="41">
        <v>0</v>
      </c>
      <c r="J291" s="52"/>
      <c r="K291" s="41">
        <v>100000</v>
      </c>
    </row>
    <row r="292" spans="1:11">
      <c r="A292" s="38"/>
      <c r="B292" s="78"/>
      <c r="C292" s="78" t="s">
        <v>473</v>
      </c>
      <c r="D292" s="52"/>
      <c r="E292" s="41"/>
      <c r="F292" s="52"/>
      <c r="G292" s="41"/>
      <c r="H292" s="52"/>
      <c r="I292" s="41"/>
      <c r="J292" s="52"/>
      <c r="K292" s="41"/>
    </row>
    <row r="293" spans="1:11">
      <c r="A293" s="38"/>
      <c r="B293" s="78"/>
      <c r="C293" s="78" t="s">
        <v>474</v>
      </c>
      <c r="D293" s="52"/>
      <c r="E293" s="41"/>
      <c r="F293" s="52"/>
      <c r="G293" s="41"/>
      <c r="H293" s="52"/>
      <c r="I293" s="41"/>
      <c r="J293" s="52"/>
      <c r="K293" s="41"/>
    </row>
    <row r="294" spans="1:11">
      <c r="A294" s="38" t="s">
        <v>475</v>
      </c>
      <c r="B294" s="78"/>
      <c r="C294" s="78" t="s">
        <v>476</v>
      </c>
      <c r="D294" s="52"/>
      <c r="E294" s="41">
        <v>174554.86</v>
      </c>
      <c r="F294" s="52"/>
      <c r="G294" s="41">
        <v>0</v>
      </c>
      <c r="H294" s="52"/>
      <c r="I294" s="41">
        <v>500000</v>
      </c>
      <c r="J294" s="52"/>
      <c r="K294" s="41">
        <v>500000</v>
      </c>
    </row>
    <row r="295" spans="1:11">
      <c r="A295" s="38" t="s">
        <v>238</v>
      </c>
      <c r="B295" s="78"/>
      <c r="C295" s="78" t="s">
        <v>477</v>
      </c>
      <c r="D295" s="52"/>
      <c r="E295" s="41">
        <v>300000</v>
      </c>
      <c r="F295" s="52"/>
      <c r="G295" s="41">
        <v>0</v>
      </c>
      <c r="H295" s="52"/>
      <c r="I295" s="41">
        <v>250000</v>
      </c>
      <c r="J295" s="52"/>
      <c r="K295" s="41">
        <v>500000</v>
      </c>
    </row>
    <row r="296" spans="1:11">
      <c r="A296" s="38" t="s">
        <v>148</v>
      </c>
      <c r="B296" s="39"/>
      <c r="C296" s="39" t="s">
        <v>478</v>
      </c>
      <c r="D296" s="52"/>
      <c r="E296" s="41"/>
      <c r="F296" s="52"/>
      <c r="G296" s="41"/>
      <c r="H296" s="52"/>
      <c r="I296" s="41"/>
      <c r="J296" s="52"/>
      <c r="K296" s="41"/>
    </row>
    <row r="297" spans="1:11">
      <c r="A297" s="39"/>
      <c r="B297" s="39"/>
      <c r="C297" s="78" t="s">
        <v>479</v>
      </c>
      <c r="D297" s="52"/>
      <c r="E297" s="41">
        <v>0</v>
      </c>
      <c r="F297" s="52"/>
      <c r="G297" s="41">
        <v>0</v>
      </c>
      <c r="H297" s="52"/>
      <c r="I297" s="41">
        <v>0</v>
      </c>
      <c r="J297" s="52"/>
      <c r="K297" s="41">
        <v>170000</v>
      </c>
    </row>
    <row r="298" spans="1:11">
      <c r="A298" s="39"/>
      <c r="B298" s="39"/>
      <c r="C298" s="78" t="s">
        <v>480</v>
      </c>
      <c r="D298" s="52"/>
      <c r="E298" s="41">
        <v>0</v>
      </c>
      <c r="F298" s="52"/>
      <c r="G298" s="41">
        <v>0</v>
      </c>
      <c r="H298" s="52"/>
      <c r="I298" s="41">
        <v>120000</v>
      </c>
      <c r="J298" s="52"/>
      <c r="K298" s="41">
        <v>120000</v>
      </c>
    </row>
    <row r="299" spans="1:11">
      <c r="A299" s="39"/>
      <c r="B299" s="39"/>
      <c r="C299" s="78" t="s">
        <v>481</v>
      </c>
      <c r="D299" s="52"/>
      <c r="E299" s="41"/>
      <c r="F299" s="52"/>
      <c r="G299" s="41"/>
      <c r="H299" s="52"/>
      <c r="I299" s="41"/>
      <c r="J299" s="52"/>
      <c r="K299" s="41"/>
    </row>
    <row r="300" spans="1:11">
      <c r="A300" s="39"/>
      <c r="B300" s="39"/>
      <c r="C300" s="78" t="s">
        <v>482</v>
      </c>
      <c r="D300" s="52"/>
      <c r="E300" s="41"/>
      <c r="F300" s="52"/>
      <c r="G300" s="41"/>
      <c r="H300" s="52"/>
      <c r="I300" s="41"/>
      <c r="J300" s="52"/>
      <c r="K300" s="41"/>
    </row>
    <row r="301" spans="1:11">
      <c r="A301" s="39"/>
      <c r="B301" s="39"/>
      <c r="C301" s="78" t="s">
        <v>483</v>
      </c>
      <c r="D301" s="52"/>
      <c r="E301" s="41"/>
      <c r="F301" s="52"/>
      <c r="G301" s="41"/>
      <c r="H301" s="52"/>
      <c r="I301" s="41"/>
      <c r="J301" s="52"/>
      <c r="K301" s="41"/>
    </row>
    <row r="302" spans="1:11">
      <c r="A302" s="39"/>
      <c r="B302" s="39"/>
      <c r="C302" s="223" t="s">
        <v>382</v>
      </c>
      <c r="D302" s="170" t="s">
        <v>36</v>
      </c>
      <c r="E302" s="169">
        <f>SUM(E285:E301)</f>
        <v>574154.86</v>
      </c>
      <c r="F302" s="170" t="s">
        <v>36</v>
      </c>
      <c r="G302" s="169">
        <f>SUM(G285:G301)</f>
        <v>0</v>
      </c>
      <c r="H302" s="170" t="s">
        <v>36</v>
      </c>
      <c r="I302" s="169">
        <f>SUM(I285:I301)</f>
        <v>870000</v>
      </c>
      <c r="J302" s="170" t="s">
        <v>36</v>
      </c>
      <c r="K302" s="169">
        <f>SUM(K285:K301)</f>
        <v>1490000</v>
      </c>
    </row>
    <row r="303" spans="1:11">
      <c r="A303" s="224"/>
      <c r="B303" s="224"/>
      <c r="C303" s="224"/>
      <c r="D303" s="225"/>
      <c r="E303" s="226"/>
      <c r="F303" s="225"/>
      <c r="G303" s="226"/>
      <c r="H303" s="225"/>
      <c r="I303" s="226"/>
      <c r="J303" s="225"/>
      <c r="K303" s="226"/>
    </row>
    <row r="305" spans="1:11">
      <c r="A305" s="201" t="s">
        <v>439</v>
      </c>
      <c r="B305" s="201"/>
      <c r="C305" s="201" t="s">
        <v>440</v>
      </c>
      <c r="D305" s="201"/>
      <c r="E305" s="201"/>
      <c r="F305" s="201"/>
      <c r="G305" s="201"/>
      <c r="H305" s="201" t="s">
        <v>441</v>
      </c>
      <c r="I305" s="201"/>
      <c r="J305" s="201"/>
      <c r="K305" s="201"/>
    </row>
    <row r="306" spans="1:11">
      <c r="A306" s="201"/>
      <c r="B306" s="201"/>
      <c r="C306" s="201"/>
      <c r="D306" s="201"/>
      <c r="E306" s="201"/>
      <c r="F306" s="201"/>
      <c r="G306" s="201"/>
      <c r="H306" s="201"/>
      <c r="I306" s="201"/>
      <c r="J306" s="201"/>
      <c r="K306" s="201"/>
    </row>
    <row r="307" spans="1:11">
      <c r="A307" s="201"/>
      <c r="B307" s="201"/>
      <c r="C307" s="201"/>
      <c r="D307" s="201"/>
      <c r="E307" s="201"/>
      <c r="F307" s="201"/>
      <c r="G307" s="201"/>
      <c r="H307" s="201"/>
      <c r="I307" s="201"/>
      <c r="J307" s="201"/>
      <c r="K307" s="201"/>
    </row>
    <row r="308" spans="1:11">
      <c r="A308" s="218" t="s">
        <v>442</v>
      </c>
      <c r="B308" s="218"/>
      <c r="C308" s="201" t="s">
        <v>443</v>
      </c>
      <c r="D308" s="201"/>
      <c r="E308" s="201"/>
      <c r="F308" s="201"/>
      <c r="G308" s="201"/>
      <c r="H308" s="201"/>
      <c r="I308" s="201" t="s">
        <v>442</v>
      </c>
      <c r="J308" s="201"/>
      <c r="K308" s="201"/>
    </row>
    <row r="309" spans="1:11">
      <c r="A309" s="218" t="s">
        <v>444</v>
      </c>
      <c r="B309" s="218"/>
      <c r="C309" s="201" t="s">
        <v>445</v>
      </c>
      <c r="D309" s="201"/>
      <c r="E309" s="201"/>
      <c r="F309" s="201"/>
      <c r="G309" s="201"/>
      <c r="H309" s="201"/>
      <c r="I309" s="201" t="s">
        <v>446</v>
      </c>
      <c r="J309" s="201"/>
      <c r="K309" s="201"/>
    </row>
    <row r="313" spans="1:11">
      <c r="A313" t="s">
        <v>299</v>
      </c>
      <c r="K313" t="s">
        <v>300</v>
      </c>
    </row>
    <row r="314" spans="1:11">
      <c r="E314" s="45"/>
    </row>
    <row r="315" spans="1:11" ht="15.75">
      <c r="A315" s="141" t="s">
        <v>301</v>
      </c>
      <c r="B315" s="141"/>
      <c r="C315" s="141"/>
      <c r="D315" s="141"/>
      <c r="E315" s="141"/>
      <c r="F315" s="141"/>
      <c r="G315" s="141"/>
      <c r="H315" s="141"/>
      <c r="I315" s="141"/>
      <c r="J315" s="141"/>
      <c r="K315" s="141"/>
    </row>
    <row r="316" spans="1:11" ht="15.75">
      <c r="A316" s="142" t="s">
        <v>302</v>
      </c>
      <c r="B316" s="142"/>
      <c r="C316" s="142"/>
      <c r="D316" s="142"/>
      <c r="E316" s="142"/>
      <c r="F316" s="142"/>
      <c r="G316" s="142"/>
      <c r="H316" s="142"/>
      <c r="I316" s="142"/>
      <c r="J316" s="142"/>
      <c r="K316" s="142"/>
    </row>
    <row r="317" spans="1:11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 spans="1:11">
      <c r="A318" s="86" t="s">
        <v>303</v>
      </c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 spans="1:11">
      <c r="A319" s="86" t="s">
        <v>304</v>
      </c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 spans="1:11">
      <c r="A320" s="213" t="s">
        <v>418</v>
      </c>
      <c r="B320" s="128"/>
      <c r="C320" s="128"/>
      <c r="D320" s="128"/>
      <c r="E320" s="128"/>
      <c r="F320" s="128"/>
      <c r="G320" s="128"/>
      <c r="H320" s="128"/>
      <c r="I320" s="128"/>
      <c r="J320" s="128"/>
      <c r="K320" s="128"/>
    </row>
    <row r="321" spans="1:11">
      <c r="A321" s="144" t="s">
        <v>306</v>
      </c>
      <c r="B321" s="177"/>
      <c r="C321" s="177"/>
      <c r="D321" s="152" t="s">
        <v>307</v>
      </c>
      <c r="E321" s="146"/>
      <c r="F321" s="158" t="s">
        <v>308</v>
      </c>
      <c r="G321" s="158"/>
      <c r="H321" s="158"/>
      <c r="I321" s="157"/>
      <c r="J321" s="153" t="s">
        <v>16</v>
      </c>
      <c r="K321" s="154"/>
    </row>
    <row r="322" spans="1:11">
      <c r="A322" s="149" t="s">
        <v>309</v>
      </c>
      <c r="B322" s="151" t="s">
        <v>310</v>
      </c>
      <c r="C322" s="151" t="s">
        <v>311</v>
      </c>
      <c r="D322" s="178">
        <v>2017</v>
      </c>
      <c r="E322" s="154"/>
      <c r="F322" s="145" t="s">
        <v>312</v>
      </c>
      <c r="G322" s="146"/>
      <c r="H322" s="152" t="s">
        <v>313</v>
      </c>
      <c r="I322" s="146"/>
      <c r="J322" s="178" t="s">
        <v>314</v>
      </c>
      <c r="K322" s="154"/>
    </row>
    <row r="323" spans="1:11">
      <c r="A323" s="155">
        <v>1</v>
      </c>
      <c r="B323" s="179">
        <v>2</v>
      </c>
      <c r="C323" s="179">
        <v>3</v>
      </c>
      <c r="D323" s="158">
        <v>4</v>
      </c>
      <c r="E323" s="157"/>
      <c r="F323" s="156">
        <v>5</v>
      </c>
      <c r="G323" s="157"/>
      <c r="H323" s="158">
        <v>6</v>
      </c>
      <c r="I323" s="157"/>
      <c r="J323" s="158">
        <v>7</v>
      </c>
      <c r="K323" s="157"/>
    </row>
    <row r="324" spans="1:11">
      <c r="A324" s="60" t="s">
        <v>465</v>
      </c>
      <c r="B324" s="220" t="s">
        <v>420</v>
      </c>
      <c r="C324" s="221" t="s">
        <v>484</v>
      </c>
      <c r="D324" s="222" t="s">
        <v>36</v>
      </c>
      <c r="E324" s="62"/>
      <c r="F324" s="222" t="s">
        <v>36</v>
      </c>
      <c r="G324" s="62"/>
      <c r="H324" s="222" t="s">
        <v>36</v>
      </c>
      <c r="I324" s="62"/>
      <c r="J324" s="222" t="s">
        <v>36</v>
      </c>
      <c r="K324" s="62">
        <v>88835.8</v>
      </c>
    </row>
    <row r="325" spans="1:11">
      <c r="A325" s="38" t="s">
        <v>485</v>
      </c>
      <c r="B325" s="78"/>
      <c r="C325" s="78" t="s">
        <v>486</v>
      </c>
      <c r="D325" s="52"/>
      <c r="E325" s="41"/>
      <c r="F325" s="52"/>
      <c r="G325" s="41"/>
      <c r="H325" s="52"/>
      <c r="I325" s="41"/>
      <c r="J325" s="52"/>
      <c r="K325" s="41"/>
    </row>
    <row r="326" spans="1:11">
      <c r="A326" s="38" t="s">
        <v>210</v>
      </c>
      <c r="B326" s="78"/>
      <c r="C326" s="78" t="s">
        <v>487</v>
      </c>
      <c r="D326" s="52"/>
      <c r="E326" s="41"/>
      <c r="F326" s="52"/>
      <c r="G326" s="41"/>
      <c r="H326" s="52"/>
      <c r="I326" s="41"/>
      <c r="J326" s="52"/>
      <c r="K326" s="41"/>
    </row>
    <row r="327" spans="1:11">
      <c r="A327" s="38"/>
      <c r="B327" s="78"/>
      <c r="C327" s="78" t="s">
        <v>488</v>
      </c>
      <c r="D327" s="52"/>
      <c r="E327" s="41"/>
      <c r="F327" s="52"/>
      <c r="G327" s="41"/>
      <c r="H327" s="52"/>
      <c r="I327" s="41"/>
      <c r="J327" s="52"/>
      <c r="K327" s="41"/>
    </row>
    <row r="328" spans="1:11">
      <c r="A328" s="38"/>
      <c r="B328" s="78"/>
      <c r="C328" s="78" t="s">
        <v>489</v>
      </c>
      <c r="D328" s="52"/>
      <c r="E328" s="41"/>
      <c r="F328" s="52"/>
      <c r="G328" s="41"/>
      <c r="H328" s="52"/>
      <c r="I328" s="41"/>
      <c r="J328" s="52"/>
      <c r="K328" s="41">
        <v>982234.9</v>
      </c>
    </row>
    <row r="329" spans="1:11">
      <c r="A329" s="38" t="s">
        <v>148</v>
      </c>
      <c r="B329" s="78"/>
      <c r="C329" s="78" t="s">
        <v>490</v>
      </c>
      <c r="D329" s="52"/>
      <c r="E329" s="41"/>
      <c r="F329" s="52"/>
      <c r="G329" s="41"/>
      <c r="H329" s="52"/>
      <c r="I329" s="41"/>
      <c r="J329" s="52"/>
      <c r="K329" s="41">
        <v>100000</v>
      </c>
    </row>
    <row r="330" spans="1:11">
      <c r="A330" s="38"/>
      <c r="B330" s="78"/>
      <c r="C330" s="78" t="s">
        <v>491</v>
      </c>
      <c r="D330" s="52"/>
      <c r="E330" s="41"/>
      <c r="F330" s="52"/>
      <c r="G330" s="41"/>
      <c r="H330" s="52"/>
      <c r="I330" s="41"/>
      <c r="J330" s="52"/>
      <c r="K330" s="41"/>
    </row>
    <row r="331" spans="1:11">
      <c r="A331" s="38"/>
      <c r="B331" s="78"/>
      <c r="C331" s="78" t="s">
        <v>492</v>
      </c>
      <c r="D331" s="52"/>
      <c r="E331" s="41"/>
      <c r="F331" s="52"/>
      <c r="G331" s="41"/>
      <c r="H331" s="52"/>
      <c r="I331" s="41"/>
      <c r="J331" s="52"/>
      <c r="K331" s="41"/>
    </row>
    <row r="332" spans="1:11">
      <c r="A332" s="38"/>
      <c r="B332" s="78"/>
      <c r="C332" s="78" t="s">
        <v>493</v>
      </c>
      <c r="D332" s="52"/>
      <c r="E332" s="41"/>
      <c r="F332" s="52"/>
      <c r="G332" s="41"/>
      <c r="H332" s="52"/>
      <c r="I332" s="41"/>
      <c r="J332" s="52"/>
      <c r="K332" s="41"/>
    </row>
    <row r="333" spans="1:11">
      <c r="A333" s="38"/>
      <c r="B333" s="78"/>
      <c r="C333" s="78" t="s">
        <v>494</v>
      </c>
      <c r="D333" s="52"/>
      <c r="E333" s="41"/>
      <c r="F333" s="52"/>
      <c r="G333" s="41"/>
      <c r="H333" s="52"/>
      <c r="I333" s="41"/>
      <c r="J333" s="52"/>
      <c r="K333" s="41"/>
    </row>
    <row r="334" spans="1:11">
      <c r="A334" s="38"/>
      <c r="B334" s="78"/>
      <c r="C334" s="78" t="s">
        <v>495</v>
      </c>
      <c r="D334" s="52"/>
      <c r="E334" s="41"/>
      <c r="F334" s="52"/>
      <c r="G334" s="41"/>
      <c r="H334" s="52"/>
      <c r="I334" s="41"/>
      <c r="J334" s="52"/>
      <c r="K334" s="41"/>
    </row>
    <row r="335" spans="1:11">
      <c r="A335" s="38"/>
      <c r="B335" s="78"/>
      <c r="C335" s="78" t="s">
        <v>496</v>
      </c>
      <c r="D335" s="52"/>
      <c r="E335" s="41"/>
      <c r="F335" s="52"/>
      <c r="G335" s="41"/>
      <c r="H335" s="52"/>
      <c r="I335" s="41"/>
      <c r="J335" s="52"/>
      <c r="K335" s="41"/>
    </row>
    <row r="336" spans="1:11">
      <c r="A336" s="38" t="s">
        <v>148</v>
      </c>
      <c r="B336" s="78"/>
      <c r="C336" s="78" t="s">
        <v>497</v>
      </c>
      <c r="D336" s="52"/>
      <c r="E336" s="41"/>
      <c r="F336" s="52"/>
      <c r="G336" s="41"/>
      <c r="H336" s="52"/>
      <c r="I336" s="41"/>
      <c r="J336" s="52"/>
      <c r="K336" s="41">
        <v>100000</v>
      </c>
    </row>
    <row r="337" spans="1:11">
      <c r="A337" s="39"/>
      <c r="B337" s="39"/>
      <c r="C337" s="39" t="s">
        <v>498</v>
      </c>
      <c r="D337" s="52"/>
      <c r="E337" s="41"/>
      <c r="F337" s="52"/>
      <c r="G337" s="41"/>
      <c r="H337" s="52"/>
      <c r="I337" s="41"/>
      <c r="J337" s="52"/>
      <c r="K337" s="41"/>
    </row>
    <row r="338" spans="1:11">
      <c r="A338" s="39"/>
      <c r="B338" s="39"/>
      <c r="C338" s="78" t="s">
        <v>499</v>
      </c>
      <c r="D338" s="52"/>
      <c r="E338" s="41"/>
      <c r="F338" s="52"/>
      <c r="G338" s="41"/>
      <c r="H338" s="52"/>
      <c r="I338" s="41"/>
      <c r="J338" s="52"/>
      <c r="K338" s="41">
        <v>150000</v>
      </c>
    </row>
    <row r="339" spans="1:11">
      <c r="A339" s="39"/>
      <c r="B339" s="39"/>
      <c r="C339" s="78" t="s">
        <v>500</v>
      </c>
      <c r="D339" s="52"/>
      <c r="E339" s="41"/>
      <c r="F339" s="52"/>
      <c r="G339" s="41"/>
      <c r="H339" s="52"/>
      <c r="I339" s="41"/>
      <c r="J339" s="52"/>
      <c r="K339" s="41">
        <v>75000</v>
      </c>
    </row>
    <row r="340" spans="1:11">
      <c r="A340" s="182"/>
      <c r="B340" s="182"/>
      <c r="C340" s="227" t="s">
        <v>501</v>
      </c>
      <c r="D340" s="170"/>
      <c r="E340" s="169">
        <f>SUM(E324:E339)</f>
        <v>0</v>
      </c>
      <c r="F340" s="170"/>
      <c r="G340" s="169">
        <f>SUM(G324:G339)</f>
        <v>0</v>
      </c>
      <c r="H340" s="170"/>
      <c r="I340" s="169">
        <f>SUM(I324:I339)</f>
        <v>0</v>
      </c>
      <c r="J340" s="170"/>
      <c r="K340" s="169">
        <f>SUM(K324:K339)</f>
        <v>1496070.7</v>
      </c>
    </row>
    <row r="341" spans="1:11" ht="15.75" thickBot="1">
      <c r="A341" s="183"/>
      <c r="B341" s="183"/>
      <c r="C341" s="228" t="s">
        <v>502</v>
      </c>
      <c r="D341" s="184" t="s">
        <v>36</v>
      </c>
      <c r="E341" s="185">
        <f>E340+E302+E264+E225</f>
        <v>1613253.8599999999</v>
      </c>
      <c r="F341" s="184" t="s">
        <v>36</v>
      </c>
      <c r="G341" s="185">
        <f>G340+G302+G264+G225</f>
        <v>0</v>
      </c>
      <c r="H341" s="184" t="s">
        <v>36</v>
      </c>
      <c r="I341" s="185">
        <f>I340+I302+I264+I225</f>
        <v>1447467.9</v>
      </c>
      <c r="J341" s="184" t="s">
        <v>36</v>
      </c>
      <c r="K341" s="185">
        <f>K340+K302+K264+K225</f>
        <v>5786070.7000000002</v>
      </c>
    </row>
    <row r="342" spans="1:11" ht="15.75" thickTop="1">
      <c r="A342" s="229"/>
      <c r="B342" s="229"/>
      <c r="C342" s="229"/>
      <c r="D342" s="230"/>
      <c r="E342" s="231"/>
      <c r="F342" s="230"/>
      <c r="G342" s="231"/>
      <c r="H342" s="230"/>
      <c r="I342" s="231"/>
      <c r="J342" s="230"/>
      <c r="K342" s="231"/>
    </row>
    <row r="344" spans="1:11">
      <c r="A344" s="201" t="s">
        <v>439</v>
      </c>
      <c r="B344" s="201"/>
      <c r="C344" s="201" t="s">
        <v>440</v>
      </c>
      <c r="D344" s="201"/>
      <c r="E344" s="201"/>
      <c r="F344" s="201"/>
      <c r="G344" s="201"/>
      <c r="H344" s="201" t="s">
        <v>441</v>
      </c>
      <c r="I344" s="201"/>
      <c r="J344" s="201"/>
      <c r="K344" s="201"/>
    </row>
    <row r="345" spans="1:11">
      <c r="A345" s="201"/>
      <c r="B345" s="201"/>
      <c r="C345" s="201"/>
      <c r="D345" s="201"/>
      <c r="E345" s="201"/>
      <c r="F345" s="201"/>
      <c r="G345" s="201"/>
      <c r="H345" s="201"/>
      <c r="I345" s="201"/>
      <c r="J345" s="201"/>
      <c r="K345" s="201"/>
    </row>
    <row r="346" spans="1:11">
      <c r="A346" s="201"/>
      <c r="B346" s="201"/>
      <c r="C346" s="201"/>
      <c r="D346" s="201"/>
      <c r="E346" s="201"/>
      <c r="F346" s="201"/>
      <c r="G346" s="201"/>
      <c r="H346" s="201"/>
      <c r="I346" s="201"/>
      <c r="J346" s="201"/>
      <c r="K346" s="201"/>
    </row>
    <row r="347" spans="1:11">
      <c r="A347" s="218" t="s">
        <v>442</v>
      </c>
      <c r="B347" s="218"/>
      <c r="C347" s="201" t="s">
        <v>443</v>
      </c>
      <c r="D347" s="201"/>
      <c r="E347" s="201"/>
      <c r="F347" s="201"/>
      <c r="G347" s="201"/>
      <c r="H347" s="201"/>
      <c r="I347" s="201" t="s">
        <v>442</v>
      </c>
      <c r="J347" s="201"/>
      <c r="K347" s="201"/>
    </row>
    <row r="348" spans="1:11">
      <c r="A348" s="218" t="s">
        <v>444</v>
      </c>
      <c r="B348" s="218"/>
      <c r="C348" s="201" t="s">
        <v>445</v>
      </c>
      <c r="D348" s="201"/>
      <c r="E348" s="201"/>
      <c r="F348" s="201"/>
      <c r="G348" s="201"/>
      <c r="H348" s="201"/>
      <c r="I348" s="201" t="s">
        <v>446</v>
      </c>
      <c r="J348" s="201"/>
      <c r="K348" s="201"/>
    </row>
    <row r="352" spans="1:11">
      <c r="A352" t="s">
        <v>299</v>
      </c>
      <c r="K352" t="s">
        <v>300</v>
      </c>
    </row>
    <row r="353" spans="1:12">
      <c r="E353" s="45"/>
    </row>
    <row r="354" spans="1:12" ht="15.75">
      <c r="A354" s="141" t="s">
        <v>301</v>
      </c>
      <c r="B354" s="141"/>
      <c r="C354" s="141"/>
      <c r="D354" s="141"/>
      <c r="E354" s="141"/>
      <c r="F354" s="141"/>
      <c r="G354" s="141"/>
      <c r="H354" s="141"/>
      <c r="I354" s="141"/>
      <c r="J354" s="141"/>
      <c r="K354" s="141"/>
    </row>
    <row r="355" spans="1:12" ht="15.75">
      <c r="A355" s="142" t="s">
        <v>302</v>
      </c>
      <c r="B355" s="142"/>
      <c r="C355" s="142"/>
      <c r="D355" s="142"/>
      <c r="E355" s="142"/>
      <c r="F355" s="142"/>
      <c r="G355" s="142"/>
      <c r="H355" s="142"/>
      <c r="I355" s="142"/>
      <c r="J355" s="142"/>
      <c r="K355" s="142"/>
    </row>
    <row r="356" spans="1:12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 spans="1:12">
      <c r="A357" s="86" t="s">
        <v>303</v>
      </c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 spans="1:12">
      <c r="A358" s="86" t="s">
        <v>304</v>
      </c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 spans="1:12">
      <c r="A359" s="213" t="s">
        <v>503</v>
      </c>
      <c r="B359" s="128"/>
      <c r="C359" s="128"/>
      <c r="D359" s="128"/>
      <c r="E359" s="128"/>
      <c r="F359" s="128"/>
      <c r="G359" s="128"/>
      <c r="H359" s="128"/>
      <c r="I359" s="128"/>
      <c r="J359" s="128"/>
      <c r="K359" s="128"/>
    </row>
    <row r="360" spans="1:12">
      <c r="A360" s="149" t="s">
        <v>306</v>
      </c>
      <c r="B360" s="149"/>
      <c r="C360" s="149"/>
      <c r="D360" s="153" t="s">
        <v>307</v>
      </c>
      <c r="E360" s="154"/>
      <c r="F360" s="158" t="s">
        <v>308</v>
      </c>
      <c r="G360" s="158"/>
      <c r="H360" s="158"/>
      <c r="I360" s="157"/>
      <c r="J360" s="153" t="s">
        <v>16</v>
      </c>
      <c r="K360" s="154"/>
    </row>
    <row r="361" spans="1:12">
      <c r="A361" s="149" t="s">
        <v>309</v>
      </c>
      <c r="B361" s="149" t="s">
        <v>310</v>
      </c>
      <c r="C361" s="149" t="s">
        <v>311</v>
      </c>
      <c r="D361" s="178">
        <v>2017</v>
      </c>
      <c r="E361" s="154"/>
      <c r="F361" s="145" t="s">
        <v>312</v>
      </c>
      <c r="G361" s="146"/>
      <c r="H361" s="145" t="s">
        <v>313</v>
      </c>
      <c r="I361" s="146"/>
      <c r="J361" s="153" t="s">
        <v>314</v>
      </c>
      <c r="K361" s="154"/>
      <c r="L361" s="45"/>
    </row>
    <row r="362" spans="1:12">
      <c r="A362" s="155">
        <v>1</v>
      </c>
      <c r="B362" s="155">
        <v>2</v>
      </c>
      <c r="C362" s="149">
        <v>3</v>
      </c>
      <c r="D362" s="158">
        <v>4</v>
      </c>
      <c r="E362" s="157"/>
      <c r="F362" s="156">
        <v>5</v>
      </c>
      <c r="G362" s="157"/>
      <c r="H362" s="156">
        <v>6</v>
      </c>
      <c r="I362" s="157"/>
      <c r="J362" s="156">
        <v>7</v>
      </c>
      <c r="K362" s="157"/>
      <c r="L362" s="45"/>
    </row>
    <row r="363" spans="1:12">
      <c r="A363" s="180" t="s">
        <v>504</v>
      </c>
      <c r="B363" s="38" t="s">
        <v>505</v>
      </c>
      <c r="C363" s="232" t="s">
        <v>506</v>
      </c>
      <c r="D363" s="52"/>
      <c r="E363" s="41"/>
      <c r="F363" s="40"/>
      <c r="G363" s="41"/>
      <c r="H363" s="40"/>
      <c r="I363" s="41"/>
      <c r="J363" s="40"/>
      <c r="K363" s="41"/>
      <c r="L363" s="45"/>
    </row>
    <row r="364" spans="1:12">
      <c r="A364" s="39"/>
      <c r="B364" s="39"/>
      <c r="C364" s="39" t="s">
        <v>507</v>
      </c>
      <c r="D364" s="52" t="s">
        <v>36</v>
      </c>
      <c r="E364" s="41">
        <v>24300</v>
      </c>
      <c r="F364" s="40" t="s">
        <v>36</v>
      </c>
      <c r="G364" s="41">
        <v>0</v>
      </c>
      <c r="H364" s="40" t="s">
        <v>36</v>
      </c>
      <c r="I364" s="41">
        <v>10000</v>
      </c>
      <c r="J364" s="40" t="s">
        <v>36</v>
      </c>
      <c r="K364" s="41">
        <v>75000</v>
      </c>
      <c r="L364" s="45"/>
    </row>
    <row r="365" spans="1:12">
      <c r="A365" s="39"/>
      <c r="B365" s="39"/>
      <c r="C365" s="39" t="s">
        <v>508</v>
      </c>
      <c r="D365" s="52"/>
      <c r="E365" s="41"/>
      <c r="F365" s="40"/>
      <c r="G365" s="41"/>
      <c r="H365" s="40"/>
      <c r="I365" s="41"/>
      <c r="J365" s="40"/>
      <c r="K365" s="41"/>
      <c r="L365" s="45"/>
    </row>
    <row r="366" spans="1:12">
      <c r="A366" s="39"/>
      <c r="B366" s="39"/>
      <c r="C366" s="39" t="s">
        <v>509</v>
      </c>
      <c r="D366" s="52"/>
      <c r="E366" s="41">
        <v>10000</v>
      </c>
      <c r="F366" s="40"/>
      <c r="G366" s="41">
        <v>0</v>
      </c>
      <c r="H366" s="40"/>
      <c r="I366" s="41">
        <v>20000</v>
      </c>
      <c r="J366" s="40"/>
      <c r="K366" s="41">
        <v>75000</v>
      </c>
      <c r="L366" s="45"/>
    </row>
    <row r="367" spans="1:12">
      <c r="A367" s="39"/>
      <c r="B367" s="39"/>
      <c r="C367" s="39" t="s">
        <v>510</v>
      </c>
      <c r="D367" s="52"/>
      <c r="E367" s="41"/>
      <c r="F367" s="40"/>
      <c r="G367" s="41"/>
      <c r="H367" s="40"/>
      <c r="I367" s="41"/>
      <c r="J367" s="40"/>
      <c r="K367" s="41"/>
      <c r="L367" s="45"/>
    </row>
    <row r="368" spans="1:12">
      <c r="A368" s="39"/>
      <c r="B368" s="39"/>
      <c r="C368" s="39" t="s">
        <v>511</v>
      </c>
      <c r="D368" s="52"/>
      <c r="E368" s="41"/>
      <c r="F368" s="40"/>
      <c r="G368" s="41"/>
      <c r="H368" s="40"/>
      <c r="I368" s="41"/>
      <c r="J368" s="40"/>
      <c r="K368" s="41"/>
      <c r="L368" s="45"/>
    </row>
    <row r="369" spans="1:12">
      <c r="A369" s="39"/>
      <c r="B369" s="39"/>
      <c r="C369" s="39" t="s">
        <v>512</v>
      </c>
      <c r="D369" s="40"/>
      <c r="E369" s="41">
        <v>44800</v>
      </c>
      <c r="F369" s="40"/>
      <c r="G369" s="41">
        <v>0</v>
      </c>
      <c r="H369" s="40"/>
      <c r="I369" s="41">
        <v>75000</v>
      </c>
      <c r="J369" s="40"/>
      <c r="K369" s="41">
        <v>100000</v>
      </c>
      <c r="L369" s="45"/>
    </row>
    <row r="370" spans="1:12">
      <c r="A370" s="39"/>
      <c r="B370" s="39"/>
      <c r="C370" s="39" t="s">
        <v>513</v>
      </c>
      <c r="D370" s="40"/>
      <c r="E370" s="41"/>
      <c r="F370" s="40"/>
      <c r="G370" s="41"/>
      <c r="H370" s="40"/>
      <c r="I370" s="41"/>
      <c r="J370" s="40"/>
      <c r="K370" s="41"/>
      <c r="L370" s="45"/>
    </row>
    <row r="371" spans="1:12">
      <c r="A371" s="39"/>
      <c r="B371" s="39"/>
      <c r="C371" s="39" t="s">
        <v>514</v>
      </c>
      <c r="D371" s="40"/>
      <c r="E371" s="41">
        <v>0</v>
      </c>
      <c r="F371" s="40"/>
      <c r="G371" s="41">
        <v>0</v>
      </c>
      <c r="H371" s="40"/>
      <c r="I371" s="41">
        <v>10000</v>
      </c>
      <c r="J371" s="40"/>
      <c r="K371" s="41">
        <v>50000</v>
      </c>
      <c r="L371" s="45"/>
    </row>
    <row r="372" spans="1:12">
      <c r="A372" s="39" t="s">
        <v>146</v>
      </c>
      <c r="B372" s="78"/>
      <c r="C372" s="39" t="s">
        <v>515</v>
      </c>
      <c r="D372" s="52"/>
      <c r="E372" s="41"/>
      <c r="F372" s="52"/>
      <c r="G372" s="41"/>
      <c r="H372" s="52"/>
      <c r="I372" s="41"/>
      <c r="J372" s="52"/>
      <c r="K372" s="41"/>
      <c r="L372" s="45"/>
    </row>
    <row r="373" spans="1:12">
      <c r="A373" s="39"/>
      <c r="B373" s="39"/>
      <c r="C373" s="78" t="s">
        <v>516</v>
      </c>
      <c r="D373" s="52"/>
      <c r="E373" s="41">
        <v>25180</v>
      </c>
      <c r="F373" s="52"/>
      <c r="G373" s="41">
        <v>0</v>
      </c>
      <c r="H373" s="52"/>
      <c r="I373" s="41">
        <v>30000</v>
      </c>
      <c r="J373" s="52"/>
      <c r="K373" s="41">
        <v>75000</v>
      </c>
      <c r="L373" s="45"/>
    </row>
    <row r="374" spans="1:12">
      <c r="A374" s="39"/>
      <c r="B374" s="39"/>
      <c r="C374" s="78" t="s">
        <v>517</v>
      </c>
      <c r="D374" s="63"/>
      <c r="E374" s="41"/>
      <c r="F374" s="63"/>
      <c r="G374" s="41"/>
      <c r="H374" s="63"/>
      <c r="I374" s="41"/>
      <c r="J374" s="63"/>
      <c r="K374" s="41"/>
      <c r="L374" s="45"/>
    </row>
    <row r="375" spans="1:12">
      <c r="A375" s="39"/>
      <c r="B375" s="39"/>
      <c r="C375" s="78" t="s">
        <v>518</v>
      </c>
      <c r="D375" s="63"/>
      <c r="E375" s="41">
        <v>30000</v>
      </c>
      <c r="F375" s="63"/>
      <c r="G375" s="41">
        <v>0</v>
      </c>
      <c r="H375" s="63"/>
      <c r="I375" s="41">
        <v>50000</v>
      </c>
      <c r="J375" s="63"/>
      <c r="K375" s="41">
        <v>50000</v>
      </c>
      <c r="L375" s="45"/>
    </row>
    <row r="376" spans="1:12">
      <c r="A376" s="39"/>
      <c r="B376" s="39"/>
      <c r="C376" s="223" t="s">
        <v>382</v>
      </c>
      <c r="D376" s="170" t="s">
        <v>36</v>
      </c>
      <c r="E376" s="169">
        <f>SUM(E363:E375)</f>
        <v>134280</v>
      </c>
      <c r="F376" s="170" t="s">
        <v>36</v>
      </c>
      <c r="G376" s="169">
        <f>SUM(G363:G375)</f>
        <v>0</v>
      </c>
      <c r="H376" s="170" t="s">
        <v>36</v>
      </c>
      <c r="I376" s="169">
        <f>SUM(I363:I375)</f>
        <v>195000</v>
      </c>
      <c r="J376" s="170" t="s">
        <v>36</v>
      </c>
      <c r="K376" s="169">
        <f>SUM(K363:K375)</f>
        <v>425000</v>
      </c>
      <c r="L376" s="45"/>
    </row>
    <row r="377" spans="1:12">
      <c r="A377" s="124"/>
      <c r="B377" s="77"/>
      <c r="C377" s="125"/>
      <c r="D377" s="201"/>
      <c r="E377" s="233"/>
      <c r="F377" s="201"/>
      <c r="G377" s="233"/>
      <c r="I377" s="233"/>
      <c r="J377" s="201"/>
      <c r="K377" s="233"/>
      <c r="L377" s="45"/>
    </row>
    <row r="378" spans="1:12">
      <c r="A378" s="124"/>
      <c r="B378" s="77"/>
      <c r="C378" s="125"/>
      <c r="D378" s="201"/>
      <c r="E378" s="233"/>
      <c r="F378" s="201"/>
      <c r="G378" s="233"/>
      <c r="I378" s="233"/>
      <c r="J378" s="201"/>
      <c r="K378" s="233"/>
      <c r="L378" s="45"/>
    </row>
    <row r="379" spans="1:12">
      <c r="A379" s="124"/>
      <c r="B379" s="77"/>
      <c r="C379" s="125"/>
      <c r="D379" s="201"/>
      <c r="E379" s="233"/>
      <c r="F379" s="201"/>
      <c r="G379" s="233"/>
      <c r="I379" s="233"/>
      <c r="J379" s="201"/>
      <c r="K379" s="233"/>
      <c r="L379" s="45"/>
    </row>
    <row r="380" spans="1:12">
      <c r="A380" s="124"/>
      <c r="B380" s="233"/>
      <c r="C380" s="124"/>
      <c r="D380" s="201"/>
      <c r="E380" s="233"/>
      <c r="F380" s="201"/>
      <c r="G380" s="233"/>
      <c r="I380" s="233"/>
      <c r="J380" s="201"/>
      <c r="K380" s="233"/>
      <c r="L380" s="45"/>
    </row>
    <row r="381" spans="1:12">
      <c r="A381" s="224"/>
      <c r="B381" s="234"/>
      <c r="C381" s="224"/>
      <c r="D381" s="235"/>
      <c r="E381" s="236"/>
      <c r="F381" s="235"/>
      <c r="G381" s="236"/>
      <c r="H381" s="225"/>
      <c r="I381" s="236"/>
      <c r="J381" s="235"/>
      <c r="K381" s="236"/>
      <c r="L381" s="45"/>
    </row>
    <row r="382" spans="1:12">
      <c r="B382" s="201"/>
      <c r="D382" s="201"/>
      <c r="E382" s="201"/>
      <c r="F382" s="201"/>
      <c r="G382" s="201"/>
      <c r="I382" s="201"/>
      <c r="J382" s="201"/>
      <c r="K382" s="201"/>
      <c r="L382" s="45"/>
    </row>
    <row r="383" spans="1:12">
      <c r="A383" s="201" t="s">
        <v>439</v>
      </c>
      <c r="B383" s="201"/>
      <c r="C383" s="201" t="s">
        <v>440</v>
      </c>
      <c r="D383" s="201"/>
      <c r="E383" s="201"/>
      <c r="F383" s="201"/>
      <c r="G383" s="201"/>
      <c r="H383" s="201" t="s">
        <v>441</v>
      </c>
      <c r="I383" s="201"/>
      <c r="J383" s="201"/>
      <c r="K383" s="201"/>
      <c r="L383" s="45"/>
    </row>
    <row r="384" spans="1:12">
      <c r="A384" s="201"/>
      <c r="B384" s="201"/>
      <c r="C384" s="201"/>
      <c r="D384" s="201"/>
      <c r="E384" s="201"/>
      <c r="F384" s="201"/>
      <c r="G384" s="201"/>
      <c r="H384" s="201"/>
      <c r="I384" s="201"/>
      <c r="J384" s="201"/>
      <c r="K384" s="201"/>
      <c r="L384" s="45"/>
    </row>
    <row r="385" spans="1:12">
      <c r="A385" s="201"/>
      <c r="B385" s="201"/>
      <c r="C385" s="201"/>
      <c r="D385" s="201"/>
      <c r="E385" s="201"/>
      <c r="F385" s="201"/>
      <c r="G385" s="201"/>
      <c r="H385" s="201"/>
      <c r="I385" s="201"/>
      <c r="J385" s="201"/>
      <c r="K385" s="201"/>
      <c r="L385" s="45"/>
    </row>
    <row r="386" spans="1:12">
      <c r="A386" s="218" t="s">
        <v>442</v>
      </c>
      <c r="B386" s="218"/>
      <c r="C386" s="201" t="s">
        <v>443</v>
      </c>
      <c r="D386" s="201"/>
      <c r="E386" s="201"/>
      <c r="F386" s="201"/>
      <c r="G386" s="201"/>
      <c r="H386" s="201"/>
      <c r="I386" s="201" t="s">
        <v>442</v>
      </c>
      <c r="J386" s="201"/>
      <c r="K386" s="201"/>
      <c r="L386" s="45"/>
    </row>
    <row r="387" spans="1:12">
      <c r="A387" s="218" t="s">
        <v>444</v>
      </c>
      <c r="B387" s="218"/>
      <c r="C387" s="201" t="s">
        <v>445</v>
      </c>
      <c r="D387" s="201"/>
      <c r="E387" s="201"/>
      <c r="F387" s="201"/>
      <c r="G387" s="201"/>
      <c r="H387" s="201"/>
      <c r="I387" s="201" t="s">
        <v>446</v>
      </c>
      <c r="J387" s="201"/>
      <c r="K387" s="201"/>
      <c r="L387" s="45"/>
    </row>
    <row r="388" spans="1:12">
      <c r="L388" s="45"/>
    </row>
    <row r="389" spans="1:12">
      <c r="L389" s="45"/>
    </row>
    <row r="390" spans="1:12">
      <c r="L390" s="45"/>
    </row>
    <row r="391" spans="1:12">
      <c r="A391" t="s">
        <v>299</v>
      </c>
      <c r="K391" t="s">
        <v>300</v>
      </c>
      <c r="L391" s="45"/>
    </row>
    <row r="392" spans="1:12">
      <c r="E392" s="45"/>
      <c r="L392" s="45"/>
    </row>
    <row r="393" spans="1:12" ht="15.75">
      <c r="A393" s="141" t="s">
        <v>301</v>
      </c>
      <c r="B393" s="141"/>
      <c r="C393" s="141"/>
      <c r="D393" s="141"/>
      <c r="E393" s="141"/>
      <c r="F393" s="141"/>
      <c r="G393" s="141"/>
      <c r="H393" s="141"/>
      <c r="I393" s="141"/>
      <c r="J393" s="141"/>
      <c r="K393" s="141"/>
      <c r="L393" s="45"/>
    </row>
    <row r="394" spans="1:12" ht="15.75">
      <c r="A394" s="142" t="s">
        <v>302</v>
      </c>
      <c r="B394" s="142"/>
      <c r="C394" s="142"/>
      <c r="D394" s="142"/>
      <c r="E394" s="142"/>
      <c r="F394" s="142"/>
      <c r="G394" s="142"/>
      <c r="H394" s="142"/>
      <c r="I394" s="142"/>
      <c r="J394" s="142"/>
      <c r="K394" s="142"/>
      <c r="L394" s="45"/>
    </row>
    <row r="395" spans="1:12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45"/>
    </row>
    <row r="396" spans="1:12">
      <c r="A396" s="86" t="s">
        <v>303</v>
      </c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45"/>
    </row>
    <row r="397" spans="1:12">
      <c r="A397" s="86" t="s">
        <v>304</v>
      </c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45"/>
    </row>
    <row r="398" spans="1:12">
      <c r="A398" s="213" t="s">
        <v>503</v>
      </c>
      <c r="B398" s="128"/>
      <c r="C398" s="128"/>
      <c r="D398" s="128"/>
      <c r="E398" s="128"/>
      <c r="F398" s="128"/>
      <c r="G398" s="128"/>
      <c r="H398" s="128"/>
      <c r="I398" s="128"/>
      <c r="J398" s="128"/>
      <c r="K398" s="128"/>
    </row>
    <row r="399" spans="1:12">
      <c r="A399" s="144" t="s">
        <v>306</v>
      </c>
      <c r="B399" s="151"/>
      <c r="C399" s="149"/>
      <c r="D399" s="153" t="s">
        <v>307</v>
      </c>
      <c r="E399" s="154"/>
      <c r="F399" s="158" t="s">
        <v>308</v>
      </c>
      <c r="G399" s="158"/>
      <c r="H399" s="158"/>
      <c r="I399" s="157"/>
      <c r="J399" s="153" t="s">
        <v>16</v>
      </c>
      <c r="K399" s="154"/>
    </row>
    <row r="400" spans="1:12">
      <c r="A400" s="149" t="s">
        <v>309</v>
      </c>
      <c r="B400" s="151" t="s">
        <v>310</v>
      </c>
      <c r="C400" s="149" t="s">
        <v>311</v>
      </c>
      <c r="D400" s="153">
        <v>2017</v>
      </c>
      <c r="E400" s="154"/>
      <c r="F400" s="145" t="s">
        <v>312</v>
      </c>
      <c r="G400" s="146"/>
      <c r="H400" s="145" t="s">
        <v>313</v>
      </c>
      <c r="I400" s="146"/>
      <c r="J400" s="153" t="s">
        <v>314</v>
      </c>
      <c r="K400" s="154"/>
    </row>
    <row r="401" spans="1:12">
      <c r="A401" s="155">
        <v>1</v>
      </c>
      <c r="B401" s="179">
        <v>2</v>
      </c>
      <c r="C401" s="155">
        <v>3</v>
      </c>
      <c r="D401" s="156">
        <v>4</v>
      </c>
      <c r="E401" s="157"/>
      <c r="F401" s="156">
        <v>5</v>
      </c>
      <c r="G401" s="157"/>
      <c r="H401" s="156">
        <v>6</v>
      </c>
      <c r="I401" s="157"/>
      <c r="J401" s="156">
        <v>7</v>
      </c>
      <c r="K401" s="157"/>
    </row>
    <row r="402" spans="1:12">
      <c r="A402" s="237" t="s">
        <v>519</v>
      </c>
      <c r="B402" s="61" t="s">
        <v>505</v>
      </c>
      <c r="C402" s="39" t="s">
        <v>520</v>
      </c>
      <c r="D402" s="40"/>
      <c r="E402" s="41"/>
      <c r="F402" s="40"/>
      <c r="G402" s="41"/>
      <c r="H402" s="40"/>
      <c r="I402" s="41"/>
      <c r="J402" s="40"/>
      <c r="K402" s="41"/>
      <c r="L402" s="45"/>
    </row>
    <row r="403" spans="1:12">
      <c r="A403" s="39"/>
      <c r="B403" s="78"/>
      <c r="C403" s="39" t="s">
        <v>521</v>
      </c>
      <c r="D403" s="40" t="s">
        <v>36</v>
      </c>
      <c r="E403" s="41"/>
      <c r="F403" s="40" t="s">
        <v>36</v>
      </c>
      <c r="G403" s="41"/>
      <c r="H403" s="40" t="s">
        <v>36</v>
      </c>
      <c r="I403" s="41">
        <v>10000</v>
      </c>
      <c r="J403" s="40" t="s">
        <v>36</v>
      </c>
      <c r="K403" s="41">
        <v>50000</v>
      </c>
      <c r="L403" s="45"/>
    </row>
    <row r="404" spans="1:12">
      <c r="A404" s="124"/>
      <c r="C404" s="39" t="s">
        <v>522</v>
      </c>
      <c r="D404" s="40"/>
      <c r="E404" s="41">
        <v>0</v>
      </c>
      <c r="F404" s="40"/>
      <c r="G404" s="41"/>
      <c r="H404" s="40"/>
      <c r="I404" s="41"/>
      <c r="J404" s="40"/>
      <c r="K404" s="41"/>
      <c r="L404" s="45"/>
    </row>
    <row r="405" spans="1:12">
      <c r="A405" s="39" t="s">
        <v>158</v>
      </c>
      <c r="B405" s="78"/>
      <c r="C405" s="39" t="s">
        <v>523</v>
      </c>
      <c r="D405" s="40"/>
      <c r="E405" s="41">
        <v>60000</v>
      </c>
      <c r="F405" s="40"/>
      <c r="G405" s="41">
        <v>90600</v>
      </c>
      <c r="H405" s="40"/>
      <c r="I405" s="41">
        <v>109400</v>
      </c>
      <c r="J405" s="40"/>
      <c r="K405" s="41">
        <v>175000</v>
      </c>
      <c r="L405" s="198"/>
    </row>
    <row r="406" spans="1:12">
      <c r="A406" s="39" t="s">
        <v>524</v>
      </c>
      <c r="B406" s="78"/>
      <c r="C406" s="39" t="s">
        <v>525</v>
      </c>
      <c r="D406" s="40"/>
      <c r="E406" s="41">
        <v>45300</v>
      </c>
      <c r="F406" s="40"/>
      <c r="G406" s="41">
        <v>61500</v>
      </c>
      <c r="H406" s="40"/>
      <c r="I406" s="41">
        <v>138500</v>
      </c>
      <c r="J406" s="40"/>
      <c r="K406" s="41">
        <v>110000</v>
      </c>
      <c r="L406" s="198"/>
    </row>
    <row r="407" spans="1:12">
      <c r="A407" s="39" t="s">
        <v>152</v>
      </c>
      <c r="B407" s="78"/>
      <c r="C407" s="39" t="s">
        <v>526</v>
      </c>
      <c r="D407" s="52"/>
      <c r="E407" s="41"/>
      <c r="F407" s="52"/>
      <c r="G407" s="41"/>
      <c r="H407" s="40"/>
      <c r="I407" s="41"/>
      <c r="J407" s="40"/>
      <c r="K407" s="41"/>
      <c r="L407" s="45"/>
    </row>
    <row r="408" spans="1:12">
      <c r="A408" s="39"/>
      <c r="B408" s="78"/>
      <c r="C408" s="39" t="s">
        <v>527</v>
      </c>
      <c r="D408" s="52"/>
      <c r="E408" s="41">
        <v>26815</v>
      </c>
      <c r="F408" s="52"/>
      <c r="G408" s="41">
        <v>22848</v>
      </c>
      <c r="H408" s="52"/>
      <c r="I408" s="41">
        <v>22152</v>
      </c>
      <c r="J408" s="40"/>
      <c r="K408" s="41">
        <v>50000</v>
      </c>
      <c r="L408" s="45"/>
    </row>
    <row r="409" spans="1:12">
      <c r="A409" s="39" t="s">
        <v>152</v>
      </c>
      <c r="B409" s="78"/>
      <c r="C409" s="39" t="s">
        <v>528</v>
      </c>
      <c r="D409" s="52"/>
      <c r="E409" s="41">
        <v>10000</v>
      </c>
      <c r="F409" s="52"/>
      <c r="G409" s="41">
        <v>4278.45</v>
      </c>
      <c r="H409" s="52"/>
      <c r="I409" s="41">
        <v>15721.55</v>
      </c>
      <c r="J409" s="52"/>
      <c r="K409" s="41">
        <v>25000</v>
      </c>
      <c r="L409" s="45"/>
    </row>
    <row r="410" spans="1:12">
      <c r="A410" s="39"/>
      <c r="B410" s="78"/>
      <c r="C410" s="39" t="s">
        <v>529</v>
      </c>
      <c r="D410" s="52"/>
      <c r="E410" s="41"/>
      <c r="F410" s="52"/>
      <c r="G410" s="41"/>
      <c r="H410" s="52"/>
      <c r="I410" s="41"/>
      <c r="J410" s="52"/>
      <c r="K410" s="41"/>
      <c r="L410" s="45"/>
    </row>
    <row r="411" spans="1:12">
      <c r="A411" s="39"/>
      <c r="B411" s="78"/>
      <c r="C411" s="39" t="s">
        <v>530</v>
      </c>
      <c r="D411" s="52"/>
      <c r="E411" s="41"/>
      <c r="F411" s="52"/>
      <c r="G411" s="41"/>
      <c r="H411" s="52"/>
      <c r="I411" s="41"/>
      <c r="J411" s="52"/>
      <c r="K411" s="41"/>
      <c r="L411" s="45"/>
    </row>
    <row r="412" spans="1:12">
      <c r="A412" s="39"/>
      <c r="B412" s="78"/>
      <c r="C412" s="39" t="s">
        <v>531</v>
      </c>
      <c r="D412" s="52"/>
      <c r="E412" s="41"/>
      <c r="F412" s="52"/>
      <c r="G412" s="41"/>
      <c r="H412" s="52"/>
      <c r="I412" s="41"/>
      <c r="J412" s="52"/>
      <c r="K412" s="41"/>
      <c r="L412" s="45"/>
    </row>
    <row r="413" spans="1:12">
      <c r="A413" s="39"/>
      <c r="B413" s="78"/>
      <c r="C413" s="39" t="s">
        <v>532</v>
      </c>
      <c r="D413" s="63"/>
      <c r="E413" s="41"/>
      <c r="F413" s="63"/>
      <c r="G413" s="41"/>
      <c r="H413" s="63"/>
      <c r="I413" s="41"/>
      <c r="J413" s="63"/>
      <c r="K413" s="125"/>
      <c r="L413" s="45"/>
    </row>
    <row r="414" spans="1:12">
      <c r="A414" s="39" t="s">
        <v>152</v>
      </c>
      <c r="B414" s="39"/>
      <c r="C414" s="39" t="s">
        <v>533</v>
      </c>
      <c r="D414" s="63"/>
      <c r="E414" s="41">
        <v>45000</v>
      </c>
      <c r="F414" s="63"/>
      <c r="G414" s="41">
        <v>22500</v>
      </c>
      <c r="H414" s="63"/>
      <c r="I414" s="41">
        <v>17500</v>
      </c>
      <c r="J414" s="63"/>
      <c r="K414" s="41">
        <v>0</v>
      </c>
      <c r="L414" s="45"/>
    </row>
    <row r="415" spans="1:12">
      <c r="A415" s="39"/>
      <c r="B415" s="39"/>
      <c r="C415" s="39" t="s">
        <v>534</v>
      </c>
      <c r="D415" s="63"/>
      <c r="E415" s="41"/>
      <c r="F415" s="63"/>
      <c r="G415" s="41"/>
      <c r="H415" s="63"/>
      <c r="I415" s="41"/>
      <c r="J415" s="63"/>
      <c r="K415" s="41"/>
      <c r="L415" s="45"/>
    </row>
    <row r="416" spans="1:12">
      <c r="A416" s="39" t="s">
        <v>152</v>
      </c>
      <c r="B416" s="63"/>
      <c r="C416" s="39" t="s">
        <v>535</v>
      </c>
      <c r="D416" s="63"/>
      <c r="E416" s="41">
        <v>25000</v>
      </c>
      <c r="F416" s="63"/>
      <c r="G416" s="41">
        <v>0</v>
      </c>
      <c r="H416" s="63"/>
      <c r="I416" s="41">
        <v>20000</v>
      </c>
      <c r="J416" s="63"/>
      <c r="K416" s="41">
        <v>0</v>
      </c>
      <c r="L416" s="45"/>
    </row>
    <row r="417" spans="1:12">
      <c r="A417" s="39"/>
      <c r="B417" s="39"/>
      <c r="C417" s="39" t="s">
        <v>536</v>
      </c>
      <c r="D417" s="63"/>
      <c r="E417" s="41">
        <v>9740</v>
      </c>
      <c r="F417" s="63"/>
      <c r="G417" s="41">
        <v>0</v>
      </c>
      <c r="H417" s="63"/>
      <c r="I417" s="41">
        <v>0</v>
      </c>
      <c r="J417" s="63"/>
      <c r="K417" s="41">
        <v>0</v>
      </c>
    </row>
    <row r="418" spans="1:12">
      <c r="A418" s="39"/>
      <c r="B418" s="39"/>
      <c r="C418" s="39" t="s">
        <v>537</v>
      </c>
      <c r="D418" s="63"/>
      <c r="E418" s="41">
        <v>3000</v>
      </c>
      <c r="F418" s="63"/>
      <c r="G418" s="41">
        <v>0</v>
      </c>
      <c r="H418" s="63"/>
      <c r="I418" s="41">
        <v>0</v>
      </c>
      <c r="J418" s="63"/>
      <c r="K418" s="41">
        <v>0</v>
      </c>
    </row>
    <row r="419" spans="1:12">
      <c r="A419" s="39"/>
      <c r="B419" s="39"/>
      <c r="C419" s="182" t="s">
        <v>382</v>
      </c>
      <c r="D419" s="170" t="s">
        <v>36</v>
      </c>
      <c r="E419" s="169">
        <f>SUM(E402:E418)</f>
        <v>224855</v>
      </c>
      <c r="F419" s="170" t="s">
        <v>36</v>
      </c>
      <c r="G419" s="169">
        <f>SUM(G402:G418)</f>
        <v>201726.45</v>
      </c>
      <c r="H419" s="170" t="s">
        <v>36</v>
      </c>
      <c r="I419" s="169">
        <f>SUM(I402:I418)</f>
        <v>333273.55</v>
      </c>
      <c r="J419" s="170" t="s">
        <v>36</v>
      </c>
      <c r="K419" s="169">
        <f>SUM(K402:K418)</f>
        <v>410000</v>
      </c>
    </row>
    <row r="420" spans="1:12">
      <c r="A420" s="214"/>
      <c r="B420" s="216"/>
      <c r="C420" s="225"/>
      <c r="D420" s="225"/>
      <c r="E420" s="225"/>
      <c r="F420" s="225"/>
      <c r="G420" s="225"/>
      <c r="H420" s="225"/>
      <c r="I420" s="225"/>
      <c r="J420" s="225"/>
      <c r="K420" s="226"/>
      <c r="L420" s="46"/>
    </row>
    <row r="421" spans="1:12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 spans="1:12">
      <c r="A422" s="86" t="s">
        <v>439</v>
      </c>
      <c r="B422" s="86"/>
      <c r="C422" s="86" t="s">
        <v>440</v>
      </c>
      <c r="D422" s="86"/>
      <c r="E422" s="86"/>
      <c r="F422" s="86"/>
      <c r="G422" s="86"/>
      <c r="H422" s="86" t="s">
        <v>441</v>
      </c>
      <c r="I422" s="86"/>
      <c r="J422" s="86"/>
      <c r="K422" s="86"/>
    </row>
    <row r="423" spans="1:12">
      <c r="A423" s="201"/>
      <c r="B423" s="201"/>
      <c r="C423" s="201"/>
      <c r="D423" s="201"/>
      <c r="E423" s="201"/>
      <c r="F423" s="201"/>
      <c r="G423" s="201"/>
      <c r="H423" s="201"/>
      <c r="I423" s="201"/>
      <c r="J423" s="201"/>
      <c r="K423" s="201"/>
    </row>
    <row r="424" spans="1:12">
      <c r="A424" s="201"/>
      <c r="B424" s="201"/>
      <c r="C424" s="201"/>
      <c r="D424" s="201"/>
      <c r="E424" s="201"/>
      <c r="F424" s="201"/>
      <c r="G424" s="201"/>
      <c r="H424" s="201"/>
      <c r="I424" s="201"/>
      <c r="J424" s="201"/>
      <c r="K424" s="201"/>
    </row>
    <row r="425" spans="1:12">
      <c r="A425" s="218" t="s">
        <v>442</v>
      </c>
      <c r="B425" s="218"/>
      <c r="C425" s="201" t="s">
        <v>443</v>
      </c>
      <c r="D425" s="201"/>
      <c r="E425" s="201"/>
      <c r="F425" s="201"/>
      <c r="G425" s="201"/>
      <c r="H425" s="201"/>
      <c r="I425" s="201" t="s">
        <v>442</v>
      </c>
      <c r="J425" s="201"/>
      <c r="K425" s="201"/>
    </row>
    <row r="426" spans="1:12">
      <c r="A426" s="218" t="s">
        <v>444</v>
      </c>
      <c r="B426" s="218"/>
      <c r="C426" s="201" t="s">
        <v>445</v>
      </c>
      <c r="D426" s="201"/>
      <c r="E426" s="201"/>
      <c r="F426" s="201"/>
      <c r="G426" s="201"/>
      <c r="H426" s="201"/>
      <c r="I426" s="201" t="s">
        <v>446</v>
      </c>
      <c r="J426" s="201"/>
      <c r="K426" s="201"/>
    </row>
    <row r="430" spans="1:12">
      <c r="A430" t="s">
        <v>299</v>
      </c>
      <c r="K430" t="s">
        <v>300</v>
      </c>
    </row>
    <row r="431" spans="1:12">
      <c r="E431" s="45"/>
    </row>
    <row r="432" spans="1:12" ht="15.75">
      <c r="A432" s="141" t="s">
        <v>301</v>
      </c>
      <c r="B432" s="141"/>
      <c r="C432" s="141"/>
      <c r="D432" s="141"/>
      <c r="E432" s="141"/>
      <c r="F432" s="141"/>
      <c r="G432" s="141"/>
      <c r="H432" s="141"/>
      <c r="I432" s="141"/>
      <c r="J432" s="141"/>
      <c r="K432" s="141"/>
    </row>
    <row r="433" spans="1:12" ht="15.75">
      <c r="A433" s="142" t="s">
        <v>302</v>
      </c>
      <c r="B433" s="142"/>
      <c r="C433" s="142"/>
      <c r="D433" s="142"/>
      <c r="E433" s="142"/>
      <c r="F433" s="142"/>
      <c r="G433" s="142"/>
      <c r="H433" s="142"/>
      <c r="I433" s="142"/>
      <c r="J433" s="142"/>
      <c r="K433" s="142"/>
    </row>
    <row r="434" spans="1:12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 spans="1:12">
      <c r="A435" s="86" t="s">
        <v>303</v>
      </c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 spans="1:12">
      <c r="A436" s="86" t="s">
        <v>304</v>
      </c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 spans="1:12">
      <c r="A437" s="213" t="s">
        <v>503</v>
      </c>
      <c r="B437" s="128"/>
      <c r="C437" s="128"/>
      <c r="D437" s="128"/>
      <c r="E437" s="128"/>
      <c r="F437" s="128"/>
      <c r="G437" s="128"/>
      <c r="H437" s="128"/>
      <c r="I437" s="128"/>
      <c r="J437" s="128"/>
      <c r="K437" s="128"/>
    </row>
    <row r="438" spans="1:12">
      <c r="A438" s="144" t="s">
        <v>306</v>
      </c>
      <c r="B438" s="238"/>
      <c r="C438" s="144"/>
      <c r="D438" s="152" t="s">
        <v>307</v>
      </c>
      <c r="E438" s="146"/>
      <c r="F438" s="158" t="s">
        <v>308</v>
      </c>
      <c r="G438" s="158"/>
      <c r="H438" s="158"/>
      <c r="I438" s="157"/>
      <c r="J438" s="153" t="s">
        <v>16</v>
      </c>
      <c r="K438" s="154"/>
    </row>
    <row r="439" spans="1:12">
      <c r="A439" s="149" t="s">
        <v>309</v>
      </c>
      <c r="B439" s="239" t="s">
        <v>310</v>
      </c>
      <c r="C439" s="149" t="s">
        <v>311</v>
      </c>
      <c r="D439" s="178">
        <v>2017</v>
      </c>
      <c r="E439" s="154"/>
      <c r="F439" s="152" t="s">
        <v>312</v>
      </c>
      <c r="G439" s="146"/>
      <c r="H439" s="145" t="s">
        <v>313</v>
      </c>
      <c r="I439" s="146"/>
      <c r="J439" s="153" t="s">
        <v>314</v>
      </c>
      <c r="K439" s="154"/>
    </row>
    <row r="440" spans="1:12">
      <c r="A440" s="155">
        <v>1</v>
      </c>
      <c r="B440" s="240">
        <v>2</v>
      </c>
      <c r="C440" s="155">
        <v>3</v>
      </c>
      <c r="D440" s="158">
        <v>4</v>
      </c>
      <c r="E440" s="157"/>
      <c r="F440" s="156">
        <v>5</v>
      </c>
      <c r="G440" s="157"/>
      <c r="H440" s="156">
        <v>6</v>
      </c>
      <c r="I440" s="157"/>
      <c r="J440" s="156">
        <v>7</v>
      </c>
      <c r="K440" s="157"/>
      <c r="L440" s="45"/>
    </row>
    <row r="441" spans="1:12">
      <c r="A441" s="38" t="s">
        <v>152</v>
      </c>
      <c r="B441" s="63"/>
      <c r="C441" s="39" t="s">
        <v>538</v>
      </c>
      <c r="D441" s="52" t="s">
        <v>36</v>
      </c>
      <c r="E441" s="41">
        <v>45000</v>
      </c>
      <c r="F441" s="52" t="s">
        <v>36</v>
      </c>
      <c r="G441" s="41">
        <v>42500</v>
      </c>
      <c r="H441" s="40" t="s">
        <v>36</v>
      </c>
      <c r="I441" s="41">
        <v>7500</v>
      </c>
      <c r="J441" s="40" t="s">
        <v>36</v>
      </c>
      <c r="K441" s="41">
        <v>0</v>
      </c>
      <c r="L441" s="198"/>
    </row>
    <row r="442" spans="1:12">
      <c r="A442" s="38" t="s">
        <v>152</v>
      </c>
      <c r="B442" s="39"/>
      <c r="C442" s="78" t="s">
        <v>539</v>
      </c>
      <c r="D442" s="52"/>
      <c r="E442" s="41">
        <v>40000</v>
      </c>
      <c r="F442" s="52"/>
      <c r="G442" s="41">
        <v>46550</v>
      </c>
      <c r="H442" s="40"/>
      <c r="I442" s="41">
        <v>3450</v>
      </c>
      <c r="J442" s="40"/>
      <c r="K442" s="41">
        <v>0</v>
      </c>
      <c r="L442" s="45"/>
    </row>
    <row r="443" spans="1:12">
      <c r="A443" s="38"/>
      <c r="B443" s="39"/>
      <c r="C443" s="78" t="s">
        <v>540</v>
      </c>
      <c r="D443" s="52"/>
      <c r="E443" s="41"/>
      <c r="F443" s="52"/>
      <c r="G443" s="41"/>
      <c r="H443" s="40"/>
      <c r="I443" s="41"/>
      <c r="J443" s="40"/>
      <c r="K443" s="125"/>
      <c r="L443" s="45"/>
    </row>
    <row r="444" spans="1:12">
      <c r="A444" s="38"/>
      <c r="B444" s="39"/>
      <c r="C444" s="241" t="s">
        <v>541</v>
      </c>
      <c r="D444" s="52"/>
      <c r="E444" s="41"/>
      <c r="F444" s="40"/>
      <c r="G444" s="41"/>
      <c r="H444" s="52"/>
      <c r="I444" s="41"/>
      <c r="J444" s="40"/>
      <c r="K444" s="41"/>
      <c r="L444" s="45"/>
    </row>
    <row r="445" spans="1:12">
      <c r="A445" s="38"/>
      <c r="B445" s="39"/>
      <c r="C445" s="78" t="s">
        <v>542</v>
      </c>
      <c r="D445" s="52" t="s">
        <v>36</v>
      </c>
      <c r="E445" s="41">
        <v>0</v>
      </c>
      <c r="F445" s="40" t="s">
        <v>36</v>
      </c>
      <c r="G445" s="41">
        <v>0</v>
      </c>
      <c r="H445" s="52" t="s">
        <v>36</v>
      </c>
      <c r="I445" s="41">
        <v>30000</v>
      </c>
      <c r="J445" s="40" t="s">
        <v>36</v>
      </c>
      <c r="K445" s="41">
        <v>0</v>
      </c>
      <c r="L445" s="45"/>
    </row>
    <row r="446" spans="1:12">
      <c r="A446" s="38"/>
      <c r="B446" s="39"/>
      <c r="C446" s="78" t="s">
        <v>543</v>
      </c>
      <c r="D446" s="52"/>
      <c r="E446" s="41"/>
      <c r="F446" s="40"/>
      <c r="G446" s="41"/>
      <c r="H446" s="52"/>
      <c r="I446" s="41"/>
      <c r="J446" s="40"/>
      <c r="K446" s="41"/>
      <c r="L446" s="45"/>
    </row>
    <row r="447" spans="1:12">
      <c r="A447" s="38"/>
      <c r="B447" s="39"/>
      <c r="C447" s="78" t="s">
        <v>544</v>
      </c>
      <c r="D447" s="52"/>
      <c r="E447" s="41"/>
      <c r="F447" s="40"/>
      <c r="G447" s="41"/>
      <c r="H447" s="52"/>
      <c r="I447" s="41"/>
      <c r="J447" s="40"/>
      <c r="K447" s="125"/>
      <c r="L447" s="45"/>
    </row>
    <row r="448" spans="1:12">
      <c r="A448" s="38"/>
      <c r="B448" s="39"/>
      <c r="C448" s="78" t="s">
        <v>545</v>
      </c>
      <c r="D448" s="52"/>
      <c r="E448" s="41">
        <v>0</v>
      </c>
      <c r="F448" s="40"/>
      <c r="G448" s="41">
        <v>0</v>
      </c>
      <c r="H448" s="52"/>
      <c r="I448" s="41">
        <v>25000</v>
      </c>
      <c r="J448" s="40"/>
      <c r="K448" s="41">
        <v>30000</v>
      </c>
    </row>
    <row r="449" spans="1:13" ht="15" customHeight="1">
      <c r="A449" s="38"/>
      <c r="B449" s="39"/>
      <c r="C449" s="78" t="s">
        <v>546</v>
      </c>
      <c r="D449" s="52"/>
      <c r="E449" s="41">
        <v>0</v>
      </c>
      <c r="F449" s="40"/>
      <c r="G449" s="41">
        <v>0</v>
      </c>
      <c r="H449" s="52"/>
      <c r="I449" s="41">
        <v>70000</v>
      </c>
      <c r="J449" s="40"/>
      <c r="K449" s="41">
        <v>100000</v>
      </c>
    </row>
    <row r="450" spans="1:13">
      <c r="A450" s="38"/>
      <c r="B450" s="39"/>
      <c r="C450" s="78" t="s">
        <v>547</v>
      </c>
      <c r="D450" s="52"/>
      <c r="E450" s="41"/>
      <c r="F450" s="40"/>
      <c r="G450" s="41"/>
      <c r="H450" s="52"/>
      <c r="I450" s="41"/>
      <c r="J450" s="40"/>
      <c r="K450" s="41"/>
    </row>
    <row r="451" spans="1:13">
      <c r="A451" s="38"/>
      <c r="B451" s="39"/>
      <c r="C451" s="78" t="s">
        <v>548</v>
      </c>
      <c r="D451" s="52"/>
      <c r="E451" s="41"/>
      <c r="F451" s="40"/>
      <c r="G451" s="41"/>
      <c r="H451" s="52"/>
      <c r="I451" s="41"/>
      <c r="J451" s="40"/>
      <c r="K451" s="41"/>
    </row>
    <row r="452" spans="1:13">
      <c r="A452" s="38"/>
      <c r="B452" s="39"/>
      <c r="C452" s="78" t="s">
        <v>549</v>
      </c>
      <c r="D452" s="52"/>
      <c r="E452" s="41">
        <v>0</v>
      </c>
      <c r="F452" s="40"/>
      <c r="G452" s="41">
        <v>0</v>
      </c>
      <c r="H452" s="52"/>
      <c r="I452" s="41">
        <v>25000</v>
      </c>
      <c r="J452" s="40"/>
      <c r="K452" s="41">
        <v>30000</v>
      </c>
    </row>
    <row r="453" spans="1:13">
      <c r="A453" s="38"/>
      <c r="B453" s="39"/>
      <c r="C453" s="78" t="s">
        <v>550</v>
      </c>
      <c r="D453" s="52"/>
      <c r="E453" s="41">
        <v>24500</v>
      </c>
      <c r="F453" s="40"/>
      <c r="G453" s="41">
        <v>0</v>
      </c>
      <c r="H453" s="52"/>
      <c r="I453" s="41">
        <v>30000</v>
      </c>
      <c r="J453" s="40"/>
      <c r="K453" s="41">
        <v>30000</v>
      </c>
    </row>
    <row r="454" spans="1:13">
      <c r="A454" s="38"/>
      <c r="B454" s="39"/>
      <c r="C454" s="78" t="s">
        <v>551</v>
      </c>
      <c r="D454" s="52"/>
      <c r="E454" s="41">
        <v>0</v>
      </c>
      <c r="F454" s="40"/>
      <c r="G454" s="41">
        <v>0</v>
      </c>
      <c r="H454" s="52"/>
      <c r="I454" s="41">
        <v>30000</v>
      </c>
      <c r="J454" s="40"/>
      <c r="K454" s="41">
        <v>30000</v>
      </c>
    </row>
    <row r="455" spans="1:13">
      <c r="A455" s="38"/>
      <c r="B455" s="39"/>
      <c r="C455" s="78" t="s">
        <v>552</v>
      </c>
      <c r="D455" s="52"/>
      <c r="E455" s="41"/>
      <c r="F455" s="40"/>
      <c r="G455" s="41"/>
      <c r="H455" s="52"/>
      <c r="I455" s="41"/>
      <c r="J455" s="40"/>
      <c r="K455" s="41"/>
    </row>
    <row r="456" spans="1:13">
      <c r="A456" s="38"/>
      <c r="B456" s="39"/>
      <c r="C456" s="78" t="s">
        <v>553</v>
      </c>
      <c r="D456" s="52"/>
      <c r="E456" s="41">
        <v>150000</v>
      </c>
      <c r="F456" s="40"/>
      <c r="G456" s="41">
        <v>0</v>
      </c>
      <c r="H456" s="52"/>
      <c r="I456" s="41">
        <v>200000</v>
      </c>
      <c r="J456" s="40"/>
      <c r="K456" s="41">
        <v>200000</v>
      </c>
    </row>
    <row r="457" spans="1:13">
      <c r="A457" s="38"/>
      <c r="B457" s="39"/>
      <c r="C457" s="78" t="s">
        <v>554</v>
      </c>
      <c r="D457" s="52"/>
      <c r="E457" s="41"/>
      <c r="F457" s="40"/>
      <c r="G457" s="41"/>
      <c r="H457" s="52"/>
      <c r="I457" s="41"/>
      <c r="J457" s="40"/>
      <c r="K457" s="41"/>
    </row>
    <row r="458" spans="1:13">
      <c r="A458" s="38"/>
      <c r="B458" s="39"/>
      <c r="C458" s="78" t="s">
        <v>555</v>
      </c>
      <c r="D458" s="52"/>
      <c r="E458" s="41">
        <v>0</v>
      </c>
      <c r="F458" s="40"/>
      <c r="G458" s="41">
        <v>0</v>
      </c>
      <c r="H458" s="52"/>
      <c r="I458" s="41">
        <v>20000</v>
      </c>
      <c r="J458" s="40"/>
      <c r="K458" s="41">
        <v>0</v>
      </c>
      <c r="M458" s="46"/>
    </row>
    <row r="459" spans="1:13" ht="15" customHeight="1">
      <c r="A459" s="38"/>
      <c r="B459" s="39"/>
      <c r="C459" s="78" t="s">
        <v>556</v>
      </c>
      <c r="D459" s="52"/>
      <c r="E459" s="41"/>
      <c r="F459" s="40"/>
      <c r="G459" s="41"/>
      <c r="H459" s="52"/>
      <c r="I459" s="41"/>
      <c r="J459" s="40"/>
      <c r="K459" s="41"/>
    </row>
    <row r="460" spans="1:13">
      <c r="A460" s="171"/>
      <c r="B460" s="172"/>
      <c r="C460" s="187" t="s">
        <v>382</v>
      </c>
      <c r="D460" s="175" t="s">
        <v>36</v>
      </c>
      <c r="E460" s="174">
        <f>SUM(E441:E459)</f>
        <v>259500</v>
      </c>
      <c r="F460" s="175" t="s">
        <v>36</v>
      </c>
      <c r="G460" s="174">
        <f>SUM(G441:G459)</f>
        <v>89050</v>
      </c>
      <c r="H460" s="175" t="s">
        <v>36</v>
      </c>
      <c r="I460" s="174">
        <f>SUM(I441:I459)</f>
        <v>440950</v>
      </c>
      <c r="J460" s="175" t="s">
        <v>36</v>
      </c>
      <c r="K460" s="174">
        <f>SUM(K441:K459)</f>
        <v>420000</v>
      </c>
      <c r="L460" s="46"/>
    </row>
    <row r="461" spans="1:13" ht="10.5" customHeight="1"/>
    <row r="462" spans="1:13">
      <c r="A462" s="86" t="s">
        <v>439</v>
      </c>
      <c r="B462" s="86"/>
      <c r="C462" s="86" t="s">
        <v>440</v>
      </c>
      <c r="D462" s="86"/>
      <c r="E462" s="86"/>
      <c r="F462" s="86"/>
      <c r="G462" s="86"/>
      <c r="H462" s="86" t="s">
        <v>441</v>
      </c>
      <c r="I462" s="86"/>
      <c r="J462" s="86"/>
      <c r="K462" s="86"/>
    </row>
    <row r="463" spans="1:13">
      <c r="A463" s="201"/>
      <c r="B463" s="201"/>
      <c r="C463" s="201"/>
      <c r="D463" s="201"/>
      <c r="E463" s="201"/>
      <c r="F463" s="201"/>
      <c r="G463" s="201"/>
      <c r="H463" s="201"/>
      <c r="I463" s="201"/>
      <c r="J463" s="201"/>
      <c r="K463" s="201"/>
    </row>
    <row r="464" spans="1:13">
      <c r="A464" s="201"/>
      <c r="B464" s="201"/>
      <c r="C464" s="201"/>
      <c r="D464" s="201"/>
      <c r="E464" s="201"/>
      <c r="F464" s="201"/>
      <c r="G464" s="201"/>
      <c r="H464" s="201"/>
      <c r="I464" s="201"/>
      <c r="J464" s="201"/>
      <c r="K464" s="201"/>
    </row>
    <row r="465" spans="1:11">
      <c r="A465" s="218" t="s">
        <v>442</v>
      </c>
      <c r="B465" s="218"/>
      <c r="C465" s="201" t="s">
        <v>443</v>
      </c>
      <c r="D465" s="201"/>
      <c r="E465" s="201"/>
      <c r="F465" s="201"/>
      <c r="G465" s="201"/>
      <c r="H465" s="201"/>
      <c r="I465" s="201" t="s">
        <v>442</v>
      </c>
      <c r="J465" s="201"/>
      <c r="K465" s="201"/>
    </row>
    <row r="466" spans="1:11">
      <c r="A466" s="218" t="s">
        <v>444</v>
      </c>
      <c r="B466" s="218"/>
      <c r="C466" s="201" t="s">
        <v>445</v>
      </c>
      <c r="D466" s="201"/>
      <c r="E466" s="201"/>
      <c r="F466" s="201"/>
      <c r="G466" s="201"/>
      <c r="H466" s="201"/>
      <c r="I466" s="201" t="s">
        <v>446</v>
      </c>
      <c r="J466" s="201"/>
      <c r="K466" s="201"/>
    </row>
    <row r="469" spans="1:11">
      <c r="A469" t="s">
        <v>299</v>
      </c>
      <c r="K469" t="s">
        <v>300</v>
      </c>
    </row>
    <row r="470" spans="1:11">
      <c r="E470" s="45"/>
    </row>
    <row r="471" spans="1:11" ht="15.75">
      <c r="A471" s="141" t="s">
        <v>301</v>
      </c>
      <c r="B471" s="141"/>
      <c r="C471" s="141"/>
      <c r="D471" s="141"/>
      <c r="E471" s="141"/>
      <c r="F471" s="141"/>
      <c r="G471" s="141"/>
      <c r="H471" s="141"/>
      <c r="I471" s="141"/>
      <c r="J471" s="141"/>
      <c r="K471" s="141"/>
    </row>
    <row r="472" spans="1:11" ht="15.75">
      <c r="A472" s="142" t="s">
        <v>302</v>
      </c>
      <c r="B472" s="142"/>
      <c r="C472" s="142"/>
      <c r="D472" s="142"/>
      <c r="E472" s="142"/>
      <c r="F472" s="142"/>
      <c r="G472" s="142"/>
      <c r="H472" s="142"/>
      <c r="I472" s="142"/>
      <c r="J472" s="142"/>
      <c r="K472" s="142"/>
    </row>
    <row r="473" spans="1:11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 spans="1:11">
      <c r="A474" s="86" t="s">
        <v>303</v>
      </c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 spans="1:11">
      <c r="A475" s="86" t="s">
        <v>304</v>
      </c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 spans="1:11">
      <c r="A476" s="213" t="s">
        <v>503</v>
      </c>
      <c r="B476" s="128"/>
      <c r="C476" s="128"/>
      <c r="D476" s="128"/>
      <c r="E476" s="128"/>
      <c r="F476" s="128"/>
      <c r="G476" s="128"/>
      <c r="H476" s="128"/>
      <c r="I476" s="128"/>
      <c r="J476" s="128"/>
      <c r="K476" s="128"/>
    </row>
    <row r="477" spans="1:11">
      <c r="A477" s="144" t="s">
        <v>306</v>
      </c>
      <c r="B477" s="144"/>
      <c r="C477" s="144"/>
      <c r="D477" s="145" t="s">
        <v>307</v>
      </c>
      <c r="E477" s="146"/>
      <c r="F477" s="158" t="s">
        <v>308</v>
      </c>
      <c r="G477" s="158"/>
      <c r="H477" s="158"/>
      <c r="I477" s="157"/>
      <c r="J477" s="145" t="s">
        <v>16</v>
      </c>
      <c r="K477" s="146"/>
    </row>
    <row r="478" spans="1:11">
      <c r="A478" s="149" t="s">
        <v>309</v>
      </c>
      <c r="B478" s="149" t="s">
        <v>310</v>
      </c>
      <c r="C478" s="149" t="s">
        <v>311</v>
      </c>
      <c r="D478" s="153">
        <v>2017</v>
      </c>
      <c r="E478" s="154"/>
      <c r="F478" s="145" t="s">
        <v>312</v>
      </c>
      <c r="G478" s="146"/>
      <c r="H478" s="152" t="s">
        <v>313</v>
      </c>
      <c r="I478" s="146"/>
      <c r="J478" s="153" t="s">
        <v>314</v>
      </c>
      <c r="K478" s="154"/>
    </row>
    <row r="479" spans="1:11">
      <c r="A479" s="155">
        <v>1</v>
      </c>
      <c r="B479" s="155">
        <v>2</v>
      </c>
      <c r="C479" s="155">
        <v>3</v>
      </c>
      <c r="D479" s="156">
        <v>4</v>
      </c>
      <c r="E479" s="157"/>
      <c r="F479" s="156">
        <v>5</v>
      </c>
      <c r="G479" s="157"/>
      <c r="H479" s="156">
        <v>6</v>
      </c>
      <c r="I479" s="157"/>
      <c r="J479" s="156">
        <v>7</v>
      </c>
      <c r="K479" s="157"/>
    </row>
    <row r="480" spans="1:11">
      <c r="A480" s="38"/>
      <c r="B480" s="38"/>
      <c r="C480" s="242"/>
      <c r="D480" s="243"/>
      <c r="E480" s="244"/>
      <c r="F480" s="243"/>
      <c r="G480" s="244"/>
      <c r="H480" s="243"/>
      <c r="I480" s="244"/>
      <c r="J480" s="243"/>
      <c r="K480" s="244"/>
    </row>
    <row r="481" spans="1:11">
      <c r="A481" s="38"/>
      <c r="B481" s="39"/>
      <c r="C481" s="39" t="s">
        <v>557</v>
      </c>
      <c r="D481" s="245"/>
      <c r="E481" s="41"/>
      <c r="F481" s="245"/>
      <c r="G481" s="41"/>
      <c r="H481" s="245"/>
      <c r="I481" s="41"/>
      <c r="J481" s="245"/>
      <c r="K481" s="41"/>
    </row>
    <row r="482" spans="1:11">
      <c r="A482" s="38"/>
      <c r="B482" s="39"/>
      <c r="C482" s="39" t="s">
        <v>558</v>
      </c>
      <c r="D482" s="245"/>
      <c r="E482" s="41"/>
      <c r="F482" s="245"/>
      <c r="G482" s="41"/>
      <c r="H482" s="245"/>
      <c r="I482" s="41"/>
      <c r="J482" s="245"/>
      <c r="K482" s="41"/>
    </row>
    <row r="483" spans="1:11">
      <c r="A483" s="38"/>
      <c r="B483" s="39"/>
      <c r="C483" s="39"/>
      <c r="D483" s="245"/>
      <c r="E483" s="41"/>
      <c r="F483" s="245"/>
      <c r="G483" s="41"/>
      <c r="H483" s="245"/>
      <c r="I483" s="41"/>
      <c r="J483" s="245"/>
      <c r="K483" s="41"/>
    </row>
    <row r="484" spans="1:11">
      <c r="A484" s="38"/>
      <c r="B484" s="39"/>
      <c r="C484" s="39" t="s">
        <v>559</v>
      </c>
      <c r="D484" s="245"/>
      <c r="E484" s="41">
        <v>0</v>
      </c>
      <c r="F484" s="245"/>
      <c r="G484" s="41">
        <v>0</v>
      </c>
      <c r="H484" s="245"/>
      <c r="I484" s="41">
        <v>40000</v>
      </c>
      <c r="J484" s="245"/>
      <c r="K484" s="41">
        <v>0</v>
      </c>
    </row>
    <row r="485" spans="1:11">
      <c r="A485" s="38"/>
      <c r="B485" s="39"/>
      <c r="C485" s="39" t="s">
        <v>560</v>
      </c>
      <c r="D485" s="245"/>
      <c r="E485" s="41"/>
      <c r="F485" s="245"/>
      <c r="G485" s="41"/>
      <c r="H485" s="245"/>
      <c r="I485" s="41"/>
      <c r="J485" s="245"/>
      <c r="K485" s="41"/>
    </row>
    <row r="486" spans="1:11">
      <c r="A486" s="38"/>
      <c r="B486" s="39"/>
      <c r="C486" s="39" t="s">
        <v>561</v>
      </c>
      <c r="D486" s="245"/>
      <c r="E486" s="41"/>
      <c r="F486" s="245"/>
      <c r="G486" s="41"/>
      <c r="H486" s="245"/>
      <c r="I486" s="41"/>
      <c r="J486" s="245"/>
      <c r="K486" s="41"/>
    </row>
    <row r="487" spans="1:11">
      <c r="A487" s="38"/>
      <c r="B487" s="39"/>
      <c r="C487" s="39"/>
      <c r="D487" s="245"/>
      <c r="E487" s="41"/>
      <c r="F487" s="245"/>
      <c r="G487" s="41"/>
      <c r="H487" s="245"/>
      <c r="I487" s="41"/>
      <c r="J487" s="245"/>
      <c r="K487" s="41"/>
    </row>
    <row r="488" spans="1:11">
      <c r="A488" s="38"/>
      <c r="B488" s="39"/>
      <c r="C488" s="246" t="s">
        <v>562</v>
      </c>
      <c r="D488" s="245"/>
      <c r="E488" s="41"/>
      <c r="F488" s="245"/>
      <c r="G488" s="41"/>
      <c r="H488" s="245"/>
      <c r="I488" s="41"/>
      <c r="J488" s="245"/>
      <c r="K488" s="41"/>
    </row>
    <row r="489" spans="1:11">
      <c r="A489" s="38"/>
      <c r="B489" s="39"/>
      <c r="C489" s="246" t="s">
        <v>563</v>
      </c>
      <c r="D489" s="245"/>
      <c r="E489" s="41"/>
      <c r="F489" s="245"/>
      <c r="G489" s="41"/>
      <c r="H489" s="245"/>
      <c r="I489" s="41"/>
      <c r="J489" s="245"/>
      <c r="K489" s="41"/>
    </row>
    <row r="490" spans="1:11">
      <c r="A490" s="38"/>
      <c r="B490" s="39"/>
      <c r="C490" s="39" t="s">
        <v>564</v>
      </c>
      <c r="D490" s="245"/>
      <c r="E490" s="41"/>
      <c r="F490" s="245"/>
      <c r="G490" s="41"/>
      <c r="H490" s="245"/>
      <c r="I490" s="41"/>
      <c r="J490" s="245"/>
      <c r="K490" s="41"/>
    </row>
    <row r="491" spans="1:11">
      <c r="A491" s="38"/>
      <c r="B491" s="39"/>
      <c r="C491" s="39" t="s">
        <v>565</v>
      </c>
      <c r="D491" s="245"/>
      <c r="E491" s="41">
        <v>0</v>
      </c>
      <c r="F491" s="245"/>
      <c r="G491" s="41">
        <v>0</v>
      </c>
      <c r="H491" s="245"/>
      <c r="I491" s="41">
        <v>0</v>
      </c>
      <c r="J491" s="245"/>
      <c r="K491" s="41">
        <v>45000</v>
      </c>
    </row>
    <row r="492" spans="1:11">
      <c r="A492" s="38"/>
      <c r="B492" s="39"/>
      <c r="C492" s="39" t="s">
        <v>566</v>
      </c>
      <c r="D492" s="53"/>
      <c r="E492" s="41">
        <v>162000</v>
      </c>
      <c r="F492" s="245"/>
      <c r="G492" s="41"/>
      <c r="H492" s="245"/>
      <c r="I492" s="41"/>
      <c r="J492" s="245"/>
      <c r="K492" s="41"/>
    </row>
    <row r="493" spans="1:11">
      <c r="A493" s="38"/>
      <c r="B493" s="39"/>
      <c r="C493" s="39" t="s">
        <v>567</v>
      </c>
      <c r="D493" s="53"/>
      <c r="E493" s="41">
        <v>74000</v>
      </c>
      <c r="F493" s="245"/>
      <c r="G493" s="41"/>
      <c r="H493" s="245"/>
      <c r="I493" s="41"/>
      <c r="J493" s="245"/>
      <c r="K493" s="41"/>
    </row>
    <row r="494" spans="1:11">
      <c r="A494" s="38"/>
      <c r="B494" s="39"/>
      <c r="C494" s="39" t="s">
        <v>568</v>
      </c>
      <c r="D494" s="53"/>
      <c r="E494" s="41">
        <v>3000</v>
      </c>
      <c r="F494" s="245"/>
      <c r="G494" s="41"/>
      <c r="H494" s="245"/>
      <c r="I494" s="41"/>
      <c r="J494" s="245"/>
      <c r="K494" s="41"/>
    </row>
    <row r="495" spans="1:11">
      <c r="A495" s="38"/>
      <c r="B495" s="39"/>
      <c r="C495" s="39" t="s">
        <v>569</v>
      </c>
      <c r="D495" s="53"/>
      <c r="E495" s="41">
        <v>9700</v>
      </c>
      <c r="F495" s="245"/>
      <c r="G495" s="41"/>
      <c r="H495" s="245"/>
      <c r="I495" s="41"/>
      <c r="J495" s="245"/>
      <c r="K495" s="41"/>
    </row>
    <row r="496" spans="1:11">
      <c r="A496" s="38"/>
      <c r="B496" s="39"/>
      <c r="C496" s="182" t="s">
        <v>382</v>
      </c>
      <c r="D496" s="170" t="s">
        <v>36</v>
      </c>
      <c r="E496" s="169">
        <f>SUM(E480:E495)</f>
        <v>248700</v>
      </c>
      <c r="F496" s="168" t="s">
        <v>36</v>
      </c>
      <c r="G496" s="169">
        <f>SUM(G480:G495)</f>
        <v>0</v>
      </c>
      <c r="H496" s="168" t="s">
        <v>36</v>
      </c>
      <c r="I496" s="169">
        <f>SUM(I480:I495)</f>
        <v>40000</v>
      </c>
      <c r="J496" s="168" t="s">
        <v>36</v>
      </c>
      <c r="K496" s="169">
        <f>SUM(K480:K495)</f>
        <v>45000</v>
      </c>
    </row>
    <row r="497" spans="1:12" ht="15.75" thickBot="1">
      <c r="A497" s="38"/>
      <c r="B497" s="39"/>
      <c r="C497" s="183" t="s">
        <v>570</v>
      </c>
      <c r="D497" s="186" t="s">
        <v>36</v>
      </c>
      <c r="E497" s="247">
        <f>E496+E460+E419+E376</f>
        <v>867335</v>
      </c>
      <c r="F497" s="186" t="s">
        <v>36</v>
      </c>
      <c r="G497" s="247">
        <f>G496+G460+G419+G376</f>
        <v>290776.45</v>
      </c>
      <c r="H497" s="186" t="s">
        <v>36</v>
      </c>
      <c r="I497" s="247">
        <f>I496+I460+I419+I376</f>
        <v>1009223.55</v>
      </c>
      <c r="J497" s="186" t="s">
        <v>36</v>
      </c>
      <c r="K497" s="185">
        <f>K376+K419+K460+K496</f>
        <v>1300000</v>
      </c>
      <c r="L497" s="45"/>
    </row>
    <row r="498" spans="1:12" ht="15.75" thickTop="1">
      <c r="A498" s="48"/>
      <c r="B498" s="47"/>
      <c r="C498" s="47"/>
      <c r="D498" s="80"/>
      <c r="E498" s="248"/>
      <c r="F498" s="80"/>
      <c r="G498" s="248"/>
      <c r="H498" s="80"/>
      <c r="I498" s="248"/>
      <c r="J498" s="80"/>
      <c r="K498" s="50"/>
    </row>
    <row r="500" spans="1:12">
      <c r="A500" s="86" t="s">
        <v>439</v>
      </c>
      <c r="B500" s="86"/>
      <c r="C500" s="86" t="s">
        <v>440</v>
      </c>
      <c r="D500" s="86"/>
      <c r="E500" s="86"/>
      <c r="F500" s="86"/>
      <c r="G500" s="86"/>
      <c r="H500" s="86" t="s">
        <v>441</v>
      </c>
      <c r="I500" s="86"/>
      <c r="J500" s="86"/>
      <c r="K500" s="86"/>
    </row>
    <row r="501" spans="1:12">
      <c r="A501" s="201"/>
      <c r="B501" s="201"/>
      <c r="C501" s="201"/>
      <c r="D501" s="201"/>
      <c r="E501" s="201"/>
      <c r="F501" s="201"/>
      <c r="G501" s="201"/>
      <c r="H501" s="201"/>
      <c r="I501" s="201"/>
      <c r="J501" s="201"/>
      <c r="K501" s="201"/>
    </row>
    <row r="502" spans="1:12">
      <c r="A502" s="201"/>
      <c r="B502" s="201"/>
      <c r="C502" s="201"/>
      <c r="D502" s="201"/>
      <c r="E502" s="201"/>
      <c r="F502" s="201"/>
      <c r="G502" s="201"/>
      <c r="H502" s="201"/>
      <c r="I502" s="201"/>
      <c r="J502" s="201"/>
      <c r="K502" s="201"/>
    </row>
    <row r="503" spans="1:12">
      <c r="A503" s="218" t="s">
        <v>442</v>
      </c>
      <c r="B503" s="218"/>
      <c r="C503" s="201" t="s">
        <v>443</v>
      </c>
      <c r="D503" s="201"/>
      <c r="E503" s="201"/>
      <c r="F503" s="201"/>
      <c r="G503" s="201"/>
      <c r="H503" s="201"/>
      <c r="I503" s="201" t="s">
        <v>442</v>
      </c>
      <c r="J503" s="201"/>
      <c r="K503" s="201"/>
    </row>
    <row r="504" spans="1:12">
      <c r="A504" s="218" t="s">
        <v>444</v>
      </c>
      <c r="B504" s="218"/>
      <c r="C504" s="201" t="s">
        <v>445</v>
      </c>
      <c r="D504" s="201"/>
      <c r="E504" s="201"/>
      <c r="F504" s="201"/>
      <c r="G504" s="201"/>
      <c r="H504" s="201"/>
      <c r="I504" s="201" t="s">
        <v>446</v>
      </c>
      <c r="J504" s="201"/>
      <c r="K504" s="201"/>
    </row>
    <row r="508" spans="1:12">
      <c r="A508" t="s">
        <v>299</v>
      </c>
      <c r="K508" t="s">
        <v>300</v>
      </c>
    </row>
    <row r="509" spans="1:12">
      <c r="E509" s="45"/>
    </row>
    <row r="510" spans="1:12" ht="15.75">
      <c r="A510" s="141" t="s">
        <v>301</v>
      </c>
      <c r="B510" s="141"/>
      <c r="C510" s="141"/>
      <c r="D510" s="141"/>
      <c r="E510" s="141"/>
      <c r="F510" s="141"/>
      <c r="G510" s="141"/>
      <c r="H510" s="141"/>
      <c r="I510" s="141"/>
      <c r="J510" s="141"/>
      <c r="K510" s="141"/>
    </row>
    <row r="511" spans="1:12" ht="15.75">
      <c r="A511" s="142" t="s">
        <v>302</v>
      </c>
      <c r="B511" s="142"/>
      <c r="C511" s="142"/>
      <c r="D511" s="142"/>
      <c r="E511" s="142"/>
      <c r="F511" s="142"/>
      <c r="G511" s="142"/>
      <c r="H511" s="142"/>
      <c r="I511" s="142"/>
      <c r="J511" s="142"/>
      <c r="K511" s="142"/>
      <c r="L511" s="46"/>
    </row>
    <row r="512" spans="1: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  <row r="513" spans="1:11">
      <c r="A513" s="249" t="s">
        <v>303</v>
      </c>
      <c r="B513" s="250"/>
      <c r="C513" s="6"/>
      <c r="D513" s="6"/>
      <c r="E513" s="6"/>
      <c r="F513" s="6"/>
      <c r="G513" s="6"/>
      <c r="H513" s="6"/>
      <c r="I513" s="6"/>
      <c r="J513" s="6"/>
      <c r="K513" s="6"/>
    </row>
    <row r="514" spans="1:11">
      <c r="A514" s="249" t="s">
        <v>304</v>
      </c>
      <c r="B514" s="250"/>
      <c r="C514" s="6"/>
      <c r="D514" s="6"/>
      <c r="E514" s="6"/>
      <c r="F514" s="6"/>
      <c r="G514" s="6"/>
      <c r="H514" s="6"/>
      <c r="I514" s="6"/>
      <c r="J514" s="6"/>
      <c r="K514" s="6"/>
    </row>
    <row r="515" spans="1:11">
      <c r="A515" s="86" t="s">
        <v>571</v>
      </c>
      <c r="B515" s="6"/>
      <c r="C515" s="6"/>
      <c r="D515" s="6"/>
      <c r="E515" s="6"/>
      <c r="F515" s="6"/>
      <c r="G515" s="6"/>
      <c r="H515" s="6"/>
      <c r="I515" s="6"/>
      <c r="J515" s="6"/>
      <c r="K515" s="6"/>
    </row>
    <row r="516" spans="1:11">
      <c r="A516" s="144" t="s">
        <v>306</v>
      </c>
      <c r="B516" s="144"/>
      <c r="C516" s="144"/>
      <c r="D516" s="145" t="s">
        <v>307</v>
      </c>
      <c r="E516" s="146"/>
      <c r="F516" s="188" t="s">
        <v>308</v>
      </c>
      <c r="G516" s="147"/>
      <c r="H516" s="147"/>
      <c r="I516" s="148"/>
      <c r="J516" s="145" t="s">
        <v>16</v>
      </c>
      <c r="K516" s="146"/>
    </row>
    <row r="517" spans="1:11">
      <c r="A517" s="149" t="s">
        <v>309</v>
      </c>
      <c r="B517" s="149" t="s">
        <v>310</v>
      </c>
      <c r="C517" s="149" t="s">
        <v>311</v>
      </c>
      <c r="D517" s="153">
        <v>2017</v>
      </c>
      <c r="E517" s="154"/>
      <c r="F517" s="145" t="s">
        <v>312</v>
      </c>
      <c r="G517" s="146"/>
      <c r="H517" s="145" t="s">
        <v>313</v>
      </c>
      <c r="I517" s="146"/>
      <c r="J517" s="153" t="s">
        <v>314</v>
      </c>
      <c r="K517" s="154"/>
    </row>
    <row r="518" spans="1:11">
      <c r="A518" s="155">
        <v>1</v>
      </c>
      <c r="B518" s="155">
        <v>2</v>
      </c>
      <c r="C518" s="155">
        <v>3</v>
      </c>
      <c r="D518" s="156">
        <v>4</v>
      </c>
      <c r="E518" s="157"/>
      <c r="F518" s="251">
        <v>5</v>
      </c>
      <c r="G518" s="252"/>
      <c r="H518" s="156">
        <v>6</v>
      </c>
      <c r="I518" s="157"/>
      <c r="J518" s="156">
        <v>7</v>
      </c>
      <c r="K518" s="157"/>
    </row>
    <row r="519" spans="1:11">
      <c r="A519" s="38" t="s">
        <v>572</v>
      </c>
      <c r="B519" s="38" t="s">
        <v>420</v>
      </c>
      <c r="C519" s="253" t="s">
        <v>311</v>
      </c>
      <c r="D519" s="160"/>
      <c r="E519" s="41"/>
      <c r="F519" s="160"/>
      <c r="G519" s="41"/>
      <c r="H519" s="6"/>
      <c r="I519" s="125"/>
      <c r="J519" s="160"/>
      <c r="K519" s="125"/>
    </row>
    <row r="520" spans="1:11">
      <c r="A520" s="38"/>
      <c r="B520" s="38"/>
      <c r="C520" s="253"/>
      <c r="D520" s="160"/>
      <c r="E520" s="41"/>
      <c r="F520" s="160"/>
      <c r="G520" s="41"/>
      <c r="H520" s="6"/>
      <c r="I520" s="125"/>
      <c r="J520" s="160"/>
      <c r="K520" s="125"/>
    </row>
    <row r="521" spans="1:11">
      <c r="A521" s="38"/>
      <c r="B521" s="38"/>
      <c r="C521" s="90" t="s">
        <v>573</v>
      </c>
      <c r="D521" s="160"/>
      <c r="E521" s="41"/>
      <c r="F521" s="160"/>
      <c r="G521" s="41"/>
      <c r="H521" s="6"/>
      <c r="I521" s="125"/>
      <c r="J521" s="160"/>
      <c r="K521" s="125"/>
    </row>
    <row r="522" spans="1:11">
      <c r="A522" s="38"/>
      <c r="B522" s="38"/>
      <c r="C522" s="39" t="s">
        <v>574</v>
      </c>
      <c r="D522" s="40" t="s">
        <v>36</v>
      </c>
      <c r="E522" s="41">
        <v>0</v>
      </c>
      <c r="F522" s="40" t="s">
        <v>36</v>
      </c>
      <c r="G522" s="41"/>
      <c r="H522" s="40" t="s">
        <v>575</v>
      </c>
      <c r="I522" s="41">
        <v>20000</v>
      </c>
      <c r="J522" s="40" t="s">
        <v>36</v>
      </c>
      <c r="K522" s="41">
        <v>10000</v>
      </c>
    </row>
    <row r="523" spans="1:11">
      <c r="A523" s="39"/>
      <c r="B523" s="39"/>
      <c r="C523" s="39" t="s">
        <v>576</v>
      </c>
      <c r="D523" s="40"/>
      <c r="E523" s="41">
        <v>0</v>
      </c>
      <c r="F523" s="40"/>
      <c r="G523" s="41">
        <v>0</v>
      </c>
      <c r="H523" s="40"/>
      <c r="I523" s="41">
        <v>50000</v>
      </c>
      <c r="J523" s="40"/>
      <c r="K523" s="41">
        <v>30000</v>
      </c>
    </row>
    <row r="524" spans="1:11">
      <c r="A524" s="39"/>
      <c r="B524" s="39"/>
      <c r="C524" s="39" t="s">
        <v>577</v>
      </c>
      <c r="D524" s="40"/>
      <c r="E524" s="41">
        <v>0</v>
      </c>
      <c r="F524" s="40"/>
      <c r="G524" s="41">
        <v>0</v>
      </c>
      <c r="H524" s="40"/>
      <c r="I524" s="41">
        <v>200000</v>
      </c>
      <c r="J524" s="40"/>
      <c r="K524" s="41">
        <v>200000</v>
      </c>
    </row>
    <row r="525" spans="1:11">
      <c r="A525" s="39"/>
      <c r="B525" s="39"/>
      <c r="C525" s="39" t="s">
        <v>578</v>
      </c>
      <c r="D525" s="40"/>
      <c r="E525" s="41"/>
      <c r="F525" s="40"/>
      <c r="G525" s="41"/>
      <c r="H525" s="40"/>
      <c r="I525" s="41"/>
      <c r="J525" s="40"/>
      <c r="K525" s="41"/>
    </row>
    <row r="526" spans="1:11">
      <c r="A526" s="39"/>
      <c r="B526" s="39"/>
      <c r="C526" s="39" t="s">
        <v>579</v>
      </c>
      <c r="D526" s="40"/>
      <c r="E526" s="41">
        <v>0</v>
      </c>
      <c r="F526" s="40"/>
      <c r="G526" s="41"/>
      <c r="H526" s="40"/>
      <c r="I526" s="41">
        <v>30000</v>
      </c>
      <c r="J526" s="40"/>
      <c r="K526" s="41"/>
    </row>
    <row r="527" spans="1:11">
      <c r="A527" s="39"/>
      <c r="B527" s="39"/>
      <c r="C527" s="90" t="s">
        <v>580</v>
      </c>
      <c r="D527" s="40"/>
      <c r="E527" s="41"/>
      <c r="F527" s="40"/>
      <c r="G527" s="41"/>
      <c r="H527" s="40"/>
      <c r="I527" s="41"/>
      <c r="J527" s="40"/>
      <c r="K527" s="41"/>
    </row>
    <row r="528" spans="1:11">
      <c r="A528" s="38" t="s">
        <v>581</v>
      </c>
      <c r="B528" s="39"/>
      <c r="C528" s="39" t="s">
        <v>582</v>
      </c>
      <c r="D528" s="40"/>
      <c r="E528" s="41"/>
      <c r="F528" s="40"/>
      <c r="G528" s="41"/>
      <c r="H528" s="40"/>
      <c r="I528" s="41"/>
      <c r="J528" s="40"/>
      <c r="K528" s="41"/>
    </row>
    <row r="529" spans="1:11">
      <c r="A529" s="39"/>
      <c r="B529" s="39"/>
      <c r="C529" s="39" t="s">
        <v>583</v>
      </c>
      <c r="D529" s="40"/>
      <c r="E529" s="41">
        <v>0</v>
      </c>
      <c r="F529" s="40"/>
      <c r="G529" s="41">
        <v>0</v>
      </c>
      <c r="H529" s="40"/>
      <c r="I529" s="41">
        <v>226000</v>
      </c>
      <c r="J529" s="40"/>
      <c r="K529" s="41">
        <v>220000</v>
      </c>
    </row>
    <row r="530" spans="1:11">
      <c r="A530" s="39"/>
      <c r="B530" s="39"/>
      <c r="C530" s="39" t="s">
        <v>584</v>
      </c>
      <c r="D530" s="40"/>
      <c r="E530" s="41"/>
      <c r="F530" s="40"/>
      <c r="G530" s="41"/>
      <c r="H530" s="40"/>
      <c r="I530" s="41"/>
      <c r="J530" s="40"/>
      <c r="K530" s="41"/>
    </row>
    <row r="531" spans="1:11">
      <c r="A531" s="39"/>
      <c r="B531" s="39"/>
      <c r="C531" s="39" t="s">
        <v>585</v>
      </c>
      <c r="D531" s="40"/>
      <c r="E531" s="41"/>
      <c r="F531" s="40"/>
      <c r="G531" s="41"/>
      <c r="H531" s="40"/>
      <c r="I531" s="41"/>
      <c r="J531" s="40"/>
      <c r="K531" s="41"/>
    </row>
    <row r="532" spans="1:11">
      <c r="A532" s="39"/>
      <c r="B532" s="39"/>
      <c r="C532" s="90" t="s">
        <v>586</v>
      </c>
      <c r="D532" s="40"/>
      <c r="E532" s="41"/>
      <c r="F532" s="40"/>
      <c r="G532" s="41"/>
      <c r="H532" s="40"/>
      <c r="I532" s="41"/>
      <c r="J532" s="40"/>
      <c r="K532" s="41"/>
    </row>
    <row r="533" spans="1:11">
      <c r="A533" s="39"/>
      <c r="B533" s="39"/>
      <c r="C533" s="39" t="s">
        <v>587</v>
      </c>
      <c r="D533" s="40"/>
      <c r="E533" s="41"/>
      <c r="F533" s="40"/>
      <c r="G533" s="41"/>
      <c r="H533" s="40"/>
      <c r="I533" s="41"/>
      <c r="J533" s="40"/>
      <c r="K533" s="41"/>
    </row>
    <row r="534" spans="1:11">
      <c r="A534" s="39"/>
      <c r="B534" s="39"/>
      <c r="C534" s="39" t="s">
        <v>588</v>
      </c>
      <c r="D534" s="40"/>
      <c r="E534" s="41">
        <v>0</v>
      </c>
      <c r="F534" s="40"/>
      <c r="G534" s="41">
        <v>0</v>
      </c>
      <c r="H534" s="40"/>
      <c r="I534" s="41">
        <v>0</v>
      </c>
      <c r="J534" s="40"/>
      <c r="K534" s="41">
        <v>200000</v>
      </c>
    </row>
    <row r="535" spans="1:11">
      <c r="A535" s="124"/>
      <c r="B535" s="39"/>
      <c r="C535" s="39" t="s">
        <v>589</v>
      </c>
      <c r="D535" s="40"/>
      <c r="E535" s="41">
        <v>0</v>
      </c>
      <c r="F535" s="40"/>
      <c r="G535" s="41">
        <v>0</v>
      </c>
      <c r="H535" s="40"/>
      <c r="I535" s="41">
        <v>160283.53</v>
      </c>
      <c r="J535" s="40"/>
      <c r="K535" s="41">
        <v>0</v>
      </c>
    </row>
    <row r="536" spans="1:11">
      <c r="A536" s="48" t="s">
        <v>172</v>
      </c>
      <c r="B536" s="47"/>
      <c r="C536" s="47" t="s">
        <v>590</v>
      </c>
      <c r="D536" s="80"/>
      <c r="E536" s="50"/>
      <c r="F536" s="80"/>
      <c r="G536" s="50"/>
      <c r="H536" s="80"/>
      <c r="I536" s="50"/>
      <c r="J536" s="80"/>
      <c r="K536" s="50"/>
    </row>
    <row r="537" spans="1:11" ht="14.25" customHeight="1">
      <c r="B537" s="201"/>
      <c r="E537" s="201"/>
      <c r="F537" s="201"/>
      <c r="G537" s="201"/>
      <c r="J537" s="201"/>
      <c r="K537" s="201"/>
    </row>
    <row r="538" spans="1:11">
      <c r="A538" s="201" t="s">
        <v>439</v>
      </c>
      <c r="B538" s="201"/>
      <c r="C538" s="201" t="s">
        <v>440</v>
      </c>
      <c r="D538" s="201"/>
      <c r="E538" s="201"/>
      <c r="F538" s="201"/>
      <c r="G538" s="201"/>
      <c r="H538" s="201" t="s">
        <v>441</v>
      </c>
      <c r="I538" s="201"/>
      <c r="J538" s="201"/>
      <c r="K538" s="201"/>
    </row>
    <row r="539" spans="1:11">
      <c r="A539" s="201"/>
      <c r="B539" s="201"/>
      <c r="C539" s="201"/>
      <c r="D539" s="201"/>
      <c r="E539" s="201"/>
      <c r="F539" s="201"/>
      <c r="G539" s="201"/>
      <c r="H539" s="201"/>
      <c r="I539" s="201"/>
      <c r="J539" s="201"/>
      <c r="K539" s="201"/>
    </row>
    <row r="540" spans="1:11">
      <c r="A540" s="201"/>
      <c r="B540" s="201"/>
      <c r="C540" s="201"/>
      <c r="D540" s="201"/>
      <c r="E540" s="201"/>
      <c r="F540" s="201"/>
      <c r="G540" s="201"/>
      <c r="H540" s="201"/>
      <c r="I540" s="201"/>
      <c r="J540" s="201"/>
      <c r="K540" s="201"/>
    </row>
    <row r="541" spans="1:11">
      <c r="A541" s="218" t="s">
        <v>591</v>
      </c>
      <c r="B541" s="218"/>
      <c r="C541" s="201" t="s">
        <v>443</v>
      </c>
      <c r="D541" s="201"/>
      <c r="E541" s="201"/>
      <c r="F541" s="201"/>
      <c r="G541" s="201"/>
      <c r="H541" s="201"/>
      <c r="I541" s="201" t="s">
        <v>442</v>
      </c>
      <c r="J541" s="201"/>
      <c r="K541" s="201"/>
    </row>
    <row r="542" spans="1:11">
      <c r="A542" s="218" t="s">
        <v>592</v>
      </c>
      <c r="B542" s="218"/>
      <c r="C542" s="201" t="s">
        <v>445</v>
      </c>
      <c r="D542" s="201"/>
      <c r="E542" s="201"/>
      <c r="F542" s="201"/>
      <c r="G542" s="201"/>
      <c r="H542" s="201"/>
      <c r="I542" s="201" t="s">
        <v>446</v>
      </c>
      <c r="J542" s="201"/>
      <c r="K542" s="201"/>
    </row>
    <row r="543" spans="1:11">
      <c r="A543" s="201" t="s">
        <v>593</v>
      </c>
    </row>
    <row r="544" spans="1:11">
      <c r="A544" s="201"/>
    </row>
    <row r="545" spans="1:11">
      <c r="A545" s="201"/>
    </row>
    <row r="546" spans="1:11">
      <c r="A546" s="201"/>
    </row>
    <row r="547" spans="1:11">
      <c r="A547" t="s">
        <v>299</v>
      </c>
      <c r="K547" t="s">
        <v>300</v>
      </c>
    </row>
    <row r="548" spans="1:11">
      <c r="E548" s="45"/>
    </row>
    <row r="549" spans="1:11" ht="15.75">
      <c r="A549" s="141" t="s">
        <v>301</v>
      </c>
      <c r="B549" s="141"/>
      <c r="C549" s="141"/>
      <c r="D549" s="141"/>
      <c r="E549" s="141"/>
      <c r="F549" s="141"/>
      <c r="G549" s="141"/>
      <c r="H549" s="141"/>
      <c r="I549" s="141"/>
      <c r="J549" s="141"/>
      <c r="K549" s="141"/>
    </row>
    <row r="550" spans="1:11" ht="15.75">
      <c r="A550" s="142" t="s">
        <v>302</v>
      </c>
      <c r="B550" s="142"/>
      <c r="C550" s="142"/>
      <c r="D550" s="142"/>
      <c r="E550" s="142"/>
      <c r="F550" s="142"/>
      <c r="G550" s="142"/>
      <c r="H550" s="142"/>
      <c r="I550" s="142"/>
      <c r="J550" s="142"/>
      <c r="K550" s="142"/>
    </row>
    <row r="551" spans="1:1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</row>
    <row r="552" spans="1:11">
      <c r="A552" s="249" t="s">
        <v>303</v>
      </c>
      <c r="B552" s="250"/>
      <c r="C552" s="6"/>
      <c r="D552" s="6"/>
      <c r="E552" s="6"/>
      <c r="F552" s="6"/>
      <c r="G552" s="6"/>
      <c r="H552" s="6"/>
      <c r="I552" s="6"/>
      <c r="J552" s="6"/>
      <c r="K552" s="6"/>
    </row>
    <row r="553" spans="1:11">
      <c r="A553" s="249" t="s">
        <v>304</v>
      </c>
      <c r="B553" s="250"/>
      <c r="C553" s="6"/>
      <c r="D553" s="6"/>
      <c r="E553" s="6"/>
      <c r="F553" s="6"/>
      <c r="G553" s="6"/>
      <c r="H553" s="6"/>
      <c r="I553" s="6"/>
      <c r="J553" s="6"/>
      <c r="K553" s="6"/>
    </row>
    <row r="554" spans="1:11">
      <c r="A554" s="86" t="s">
        <v>571</v>
      </c>
      <c r="B554" s="6"/>
      <c r="C554" s="6"/>
      <c r="D554" s="6"/>
      <c r="E554" s="6"/>
      <c r="F554" s="6"/>
      <c r="G554" s="6"/>
      <c r="H554" s="6"/>
      <c r="I554" s="6"/>
      <c r="J554" s="6"/>
      <c r="K554" s="6"/>
    </row>
    <row r="555" spans="1:11">
      <c r="A555" s="144" t="s">
        <v>306</v>
      </c>
      <c r="B555" s="144"/>
      <c r="C555" s="144"/>
      <c r="D555" s="145" t="s">
        <v>307</v>
      </c>
      <c r="E555" s="146"/>
      <c r="F555" s="188" t="s">
        <v>308</v>
      </c>
      <c r="G555" s="147"/>
      <c r="H555" s="147"/>
      <c r="I555" s="148"/>
      <c r="J555" s="145" t="s">
        <v>16</v>
      </c>
      <c r="K555" s="146"/>
    </row>
    <row r="556" spans="1:11">
      <c r="A556" s="149" t="s">
        <v>309</v>
      </c>
      <c r="B556" s="149" t="s">
        <v>310</v>
      </c>
      <c r="C556" s="149" t="s">
        <v>311</v>
      </c>
      <c r="D556" s="153">
        <v>2017</v>
      </c>
      <c r="E556" s="154"/>
      <c r="F556" s="145" t="s">
        <v>312</v>
      </c>
      <c r="G556" s="146"/>
      <c r="H556" s="145" t="s">
        <v>313</v>
      </c>
      <c r="I556" s="146"/>
      <c r="J556" s="153" t="s">
        <v>314</v>
      </c>
      <c r="K556" s="154"/>
    </row>
    <row r="557" spans="1:11">
      <c r="A557" s="155">
        <v>1</v>
      </c>
      <c r="B557" s="155">
        <v>2</v>
      </c>
      <c r="C557" s="155">
        <v>3</v>
      </c>
      <c r="D557" s="156">
        <v>4</v>
      </c>
      <c r="E557" s="157"/>
      <c r="F557" s="251">
        <v>5</v>
      </c>
      <c r="G557" s="252"/>
      <c r="H557" s="156">
        <v>6</v>
      </c>
      <c r="I557" s="157"/>
      <c r="J557" s="156">
        <v>7</v>
      </c>
      <c r="K557" s="157"/>
    </row>
    <row r="558" spans="1:11">
      <c r="A558" s="124"/>
      <c r="B558" s="39"/>
      <c r="C558" s="63" t="s">
        <v>594</v>
      </c>
      <c r="D558" s="40"/>
      <c r="E558" s="41">
        <v>0</v>
      </c>
      <c r="F558" s="40"/>
      <c r="G558" s="41"/>
      <c r="H558" s="40"/>
      <c r="I558" s="41">
        <v>70000</v>
      </c>
      <c r="J558" s="40"/>
      <c r="K558" s="41">
        <v>30000</v>
      </c>
    </row>
    <row r="559" spans="1:11">
      <c r="A559" s="124"/>
      <c r="B559" s="39"/>
      <c r="C559" s="246" t="s">
        <v>595</v>
      </c>
      <c r="D559" s="40"/>
      <c r="E559" s="41"/>
      <c r="F559" s="40"/>
      <c r="G559" s="41"/>
      <c r="H559" s="40"/>
      <c r="I559" s="41"/>
      <c r="J559" s="40"/>
      <c r="K559" s="41"/>
    </row>
    <row r="560" spans="1:11">
      <c r="A560" s="38" t="s">
        <v>160</v>
      </c>
      <c r="B560" s="39"/>
      <c r="C560" s="39" t="s">
        <v>596</v>
      </c>
      <c r="D560" s="40"/>
      <c r="E560" s="41"/>
      <c r="F560" s="40"/>
      <c r="G560" s="41">
        <v>0</v>
      </c>
      <c r="H560" s="40"/>
      <c r="I560" s="41"/>
      <c r="J560" s="40"/>
      <c r="K560" s="41">
        <v>0</v>
      </c>
    </row>
    <row r="561" spans="1:12">
      <c r="A561" s="38"/>
      <c r="B561" s="39"/>
      <c r="C561" s="39" t="s">
        <v>597</v>
      </c>
      <c r="D561" s="40"/>
      <c r="E561" s="41">
        <v>0</v>
      </c>
      <c r="F561" s="40"/>
      <c r="G561" s="41"/>
      <c r="H561" s="40"/>
      <c r="I561" s="41"/>
      <c r="J561" s="40"/>
      <c r="K561" s="41">
        <v>244567.16</v>
      </c>
    </row>
    <row r="562" spans="1:12">
      <c r="A562" s="38"/>
      <c r="B562" s="39"/>
      <c r="C562" s="78" t="s">
        <v>598</v>
      </c>
      <c r="D562" s="40"/>
      <c r="E562" s="41">
        <v>0</v>
      </c>
      <c r="F562" s="40"/>
      <c r="G562" s="41"/>
      <c r="H562" s="40"/>
      <c r="I562" s="41">
        <v>100000</v>
      </c>
      <c r="J562" s="40"/>
      <c r="K562" s="41">
        <v>86446.98</v>
      </c>
    </row>
    <row r="563" spans="1:12">
      <c r="A563" s="38" t="s">
        <v>160</v>
      </c>
      <c r="B563" s="39"/>
      <c r="C563" s="78" t="s">
        <v>599</v>
      </c>
      <c r="D563" s="40"/>
      <c r="E563" s="41">
        <v>0</v>
      </c>
      <c r="F563" s="40"/>
      <c r="G563" s="41">
        <v>0</v>
      </c>
      <c r="H563" s="40"/>
      <c r="I563" s="41"/>
      <c r="J563" s="40"/>
      <c r="K563" s="41"/>
    </row>
    <row r="564" spans="1:12">
      <c r="A564" s="38"/>
      <c r="B564" s="39"/>
      <c r="C564" s="78" t="s">
        <v>600</v>
      </c>
      <c r="D564" s="40"/>
      <c r="E564" s="41"/>
      <c r="F564" s="40"/>
      <c r="G564" s="41"/>
      <c r="H564" s="40"/>
      <c r="I564" s="41"/>
      <c r="J564" s="40"/>
      <c r="K564" s="41"/>
    </row>
    <row r="565" spans="1:12">
      <c r="A565" s="38"/>
      <c r="B565" s="39"/>
      <c r="C565" s="78" t="s">
        <v>601</v>
      </c>
      <c r="D565" s="52"/>
      <c r="E565" s="41">
        <v>0</v>
      </c>
      <c r="F565" s="52"/>
      <c r="G565" s="41">
        <v>0</v>
      </c>
      <c r="H565" s="52"/>
      <c r="I565" s="41"/>
      <c r="J565" s="40"/>
      <c r="K565" s="41"/>
    </row>
    <row r="566" spans="1:12">
      <c r="A566" s="38"/>
      <c r="B566" s="39"/>
      <c r="C566" s="78" t="s">
        <v>602</v>
      </c>
      <c r="D566" s="52"/>
      <c r="E566" s="41"/>
      <c r="F566" s="52"/>
      <c r="G566" s="41"/>
      <c r="H566" s="52"/>
      <c r="I566" s="41"/>
      <c r="J566" s="40"/>
      <c r="K566" s="41"/>
    </row>
    <row r="567" spans="1:12">
      <c r="A567" s="38"/>
      <c r="B567" s="39"/>
      <c r="C567" s="78" t="s">
        <v>603</v>
      </c>
      <c r="D567" s="52"/>
      <c r="E567" s="41">
        <v>0</v>
      </c>
      <c r="F567" s="52"/>
      <c r="G567" s="41"/>
      <c r="H567" s="52"/>
      <c r="I567" s="41">
        <v>0</v>
      </c>
      <c r="J567" s="40"/>
      <c r="K567" s="41">
        <v>60000</v>
      </c>
    </row>
    <row r="568" spans="1:12">
      <c r="A568" s="38" t="s">
        <v>160</v>
      </c>
      <c r="B568" s="39"/>
      <c r="C568" s="78" t="s">
        <v>604</v>
      </c>
      <c r="D568" s="52"/>
      <c r="E568" s="41"/>
      <c r="F568" s="52"/>
      <c r="G568" s="41"/>
      <c r="H568" s="52"/>
      <c r="I568" s="41"/>
      <c r="J568" s="40"/>
      <c r="K568" s="125"/>
    </row>
    <row r="569" spans="1:12">
      <c r="A569" s="38"/>
      <c r="B569" s="39"/>
      <c r="C569" s="78" t="s">
        <v>605</v>
      </c>
      <c r="D569" s="52"/>
      <c r="E569" s="41"/>
      <c r="F569" s="52"/>
      <c r="G569" s="41"/>
      <c r="H569" s="52"/>
      <c r="I569" s="41"/>
      <c r="J569" s="40"/>
      <c r="K569" s="41"/>
    </row>
    <row r="570" spans="1:12">
      <c r="A570" s="38"/>
      <c r="B570" s="39"/>
      <c r="C570" s="78" t="s">
        <v>606</v>
      </c>
      <c r="D570" s="52"/>
      <c r="E570" s="41"/>
      <c r="F570" s="52"/>
      <c r="G570" s="41"/>
      <c r="H570" s="52"/>
      <c r="I570" s="41"/>
      <c r="J570" s="40"/>
      <c r="K570" s="41"/>
    </row>
    <row r="571" spans="1:12">
      <c r="A571" s="38"/>
      <c r="B571" s="39"/>
      <c r="C571" s="78" t="s">
        <v>607</v>
      </c>
      <c r="D571" s="52"/>
      <c r="E571" s="41"/>
      <c r="F571" s="52"/>
      <c r="G571" s="41"/>
      <c r="H571" s="52"/>
      <c r="I571" s="41"/>
      <c r="J571" s="40"/>
      <c r="K571" s="41"/>
    </row>
    <row r="572" spans="1:12">
      <c r="A572" s="38"/>
      <c r="B572" s="39"/>
      <c r="C572" s="78" t="s">
        <v>608</v>
      </c>
      <c r="D572" s="52"/>
      <c r="E572" s="41">
        <v>0</v>
      </c>
      <c r="F572" s="52"/>
      <c r="G572" s="41"/>
      <c r="H572" s="52"/>
      <c r="I572" s="41"/>
      <c r="J572" s="40"/>
      <c r="K572" s="41">
        <v>48000</v>
      </c>
    </row>
    <row r="573" spans="1:12">
      <c r="A573" s="38"/>
      <c r="B573" s="39"/>
      <c r="C573" s="78"/>
      <c r="D573" s="52"/>
      <c r="E573" s="41" t="s">
        <v>609</v>
      </c>
      <c r="F573" s="52"/>
      <c r="G573" s="41"/>
      <c r="H573" s="52"/>
      <c r="I573" s="41"/>
      <c r="J573" s="40"/>
      <c r="K573" s="41"/>
    </row>
    <row r="574" spans="1:12">
      <c r="A574" s="38"/>
      <c r="B574" s="39"/>
      <c r="C574" s="78"/>
      <c r="D574" s="52"/>
      <c r="E574" s="41"/>
      <c r="F574" s="52"/>
      <c r="G574" s="41"/>
      <c r="H574" s="52"/>
      <c r="I574" s="41"/>
      <c r="J574" s="40"/>
      <c r="K574" s="41"/>
    </row>
    <row r="575" spans="1:12">
      <c r="A575" s="254"/>
      <c r="B575" s="255"/>
      <c r="C575" s="187" t="s">
        <v>610</v>
      </c>
      <c r="D575" s="175" t="s">
        <v>36</v>
      </c>
      <c r="E575" s="174">
        <v>0</v>
      </c>
      <c r="F575" s="175" t="s">
        <v>36</v>
      </c>
      <c r="G575" s="174">
        <f>G574+G572+G571+G570+G569+G568+G567+G566+G565+G564+G563+G562+G561+G560+G559+G558+G536+G535+G534+G533+G532+G531+G530+G529+G528+G527+G526+G525+G524+G523+G522+G521</f>
        <v>0</v>
      </c>
      <c r="H575" s="175" t="s">
        <v>36</v>
      </c>
      <c r="I575" s="174">
        <f>I572+I571+I570+I569+I568+I567+I566+I565+I564+I563+I562+I561+I560+I559+I558+I536+I535+I534+I533+I532+I531+I530+I529+I528+I527+I526+I525+I524+I523+I522</f>
        <v>856283.53</v>
      </c>
      <c r="J575" s="173" t="s">
        <v>36</v>
      </c>
      <c r="K575" s="174">
        <f>K572+K571+K570+K569+K568+K567+K566+K565+K564+K563+K562+K561+K560+K559+K558+K536+K535+K534+K533+K532+K531+K530+K529+K528+K527+K526+K525+K524+K523+K522+K521</f>
        <v>1129014.1400000001</v>
      </c>
      <c r="L575" s="46"/>
    </row>
    <row r="577" spans="1:11">
      <c r="A577" s="201" t="s">
        <v>439</v>
      </c>
      <c r="B577" s="201"/>
      <c r="C577" s="201" t="s">
        <v>440</v>
      </c>
      <c r="D577" s="201"/>
      <c r="E577" s="201"/>
      <c r="F577" s="201"/>
      <c r="G577" s="201"/>
      <c r="H577" s="201" t="s">
        <v>441</v>
      </c>
      <c r="I577" s="201"/>
      <c r="J577" s="201"/>
      <c r="K577" s="201"/>
    </row>
    <row r="578" spans="1:11">
      <c r="A578" s="201"/>
      <c r="B578" s="201"/>
      <c r="C578" s="201"/>
      <c r="D578" s="201"/>
      <c r="E578" s="201"/>
      <c r="F578" s="201"/>
      <c r="G578" s="201"/>
      <c r="H578" s="201"/>
      <c r="I578" s="201"/>
      <c r="J578" s="201"/>
      <c r="K578" s="201"/>
    </row>
    <row r="579" spans="1:11">
      <c r="A579" s="201"/>
      <c r="B579" s="201"/>
      <c r="C579" s="201"/>
      <c r="D579" s="201"/>
      <c r="E579" s="201"/>
      <c r="F579" s="201"/>
      <c r="G579" s="201"/>
      <c r="H579" s="201"/>
      <c r="I579" s="201"/>
      <c r="J579" s="201"/>
      <c r="K579" s="201"/>
    </row>
    <row r="580" spans="1:11">
      <c r="A580" s="218" t="s">
        <v>591</v>
      </c>
      <c r="B580" s="218"/>
      <c r="C580" s="201" t="s">
        <v>443</v>
      </c>
      <c r="D580" s="201"/>
      <c r="E580" s="201"/>
      <c r="F580" s="201"/>
      <c r="G580" s="201"/>
      <c r="H580" s="201"/>
      <c r="I580" s="201" t="s">
        <v>442</v>
      </c>
      <c r="J580" s="201"/>
      <c r="K580" s="201"/>
    </row>
    <row r="581" spans="1:11">
      <c r="A581" s="218" t="s">
        <v>592</v>
      </c>
      <c r="B581" s="218"/>
      <c r="C581" s="201" t="s">
        <v>445</v>
      </c>
      <c r="D581" s="201"/>
      <c r="E581" s="201"/>
      <c r="F581" s="201"/>
      <c r="G581" s="201"/>
      <c r="H581" s="201"/>
      <c r="I581" s="201" t="s">
        <v>446</v>
      </c>
      <c r="J581" s="201"/>
      <c r="K581" s="201"/>
    </row>
    <row r="582" spans="1:11">
      <c r="A582" s="201" t="s">
        <v>593</v>
      </c>
    </row>
    <row r="586" spans="1:11">
      <c r="A586" t="s">
        <v>299</v>
      </c>
      <c r="K586" t="s">
        <v>300</v>
      </c>
    </row>
    <row r="587" spans="1:11" ht="12.75" customHeight="1">
      <c r="E587" s="45"/>
    </row>
    <row r="588" spans="1:11" ht="15.75">
      <c r="A588" s="141" t="s">
        <v>301</v>
      </c>
      <c r="B588" s="141"/>
      <c r="C588" s="141"/>
      <c r="D588" s="141"/>
      <c r="E588" s="141"/>
      <c r="F588" s="141"/>
      <c r="G588" s="141"/>
      <c r="H588" s="141"/>
      <c r="I588" s="141"/>
      <c r="J588" s="141"/>
      <c r="K588" s="141"/>
    </row>
    <row r="589" spans="1:11" ht="15.75">
      <c r="A589" s="142" t="s">
        <v>302</v>
      </c>
      <c r="B589" s="142"/>
      <c r="C589" s="142"/>
      <c r="D589" s="142"/>
      <c r="E589" s="142"/>
      <c r="F589" s="142"/>
      <c r="G589" s="142"/>
      <c r="H589" s="142"/>
      <c r="I589" s="142"/>
      <c r="J589" s="142"/>
      <c r="K589" s="142"/>
    </row>
    <row r="590" spans="1:11" ht="10.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</row>
    <row r="591" spans="1:11">
      <c r="A591" s="86" t="s">
        <v>303</v>
      </c>
      <c r="B591" s="6"/>
      <c r="C591" s="6"/>
      <c r="D591" s="6"/>
      <c r="E591" s="6"/>
      <c r="F591" s="6"/>
      <c r="G591" s="6"/>
      <c r="H591" s="6"/>
      <c r="I591" s="6"/>
      <c r="J591" s="6"/>
      <c r="K591" s="6"/>
    </row>
    <row r="592" spans="1:11">
      <c r="A592" s="86" t="s">
        <v>304</v>
      </c>
      <c r="B592" s="6"/>
      <c r="C592" s="6"/>
      <c r="D592" s="6"/>
      <c r="E592" s="6"/>
      <c r="F592" s="6"/>
      <c r="G592" s="6"/>
      <c r="H592" s="6"/>
      <c r="I592" s="6"/>
      <c r="J592" s="6"/>
      <c r="K592" s="6"/>
    </row>
    <row r="593" spans="1:11">
      <c r="A593" s="86" t="s">
        <v>611</v>
      </c>
      <c r="B593" s="6"/>
      <c r="C593" s="6"/>
      <c r="D593" s="6"/>
      <c r="E593" s="6"/>
      <c r="F593" s="6"/>
      <c r="G593" s="6"/>
      <c r="H593" s="6"/>
      <c r="I593" s="6"/>
      <c r="J593" s="6"/>
      <c r="K593" s="6"/>
    </row>
    <row r="594" spans="1:11">
      <c r="A594" s="144" t="s">
        <v>306</v>
      </c>
      <c r="B594" s="144"/>
      <c r="C594" s="144"/>
      <c r="D594" s="145" t="s">
        <v>307</v>
      </c>
      <c r="E594" s="146"/>
      <c r="F594" s="147" t="s">
        <v>308</v>
      </c>
      <c r="G594" s="147"/>
      <c r="H594" s="147"/>
      <c r="I594" s="148"/>
      <c r="J594" s="145" t="s">
        <v>16</v>
      </c>
      <c r="K594" s="146"/>
    </row>
    <row r="595" spans="1:11">
      <c r="A595" s="149" t="s">
        <v>309</v>
      </c>
      <c r="B595" s="149" t="s">
        <v>310</v>
      </c>
      <c r="C595" s="149" t="s">
        <v>311</v>
      </c>
      <c r="D595" s="153">
        <v>2017</v>
      </c>
      <c r="E595" s="154"/>
      <c r="F595" s="145" t="s">
        <v>312</v>
      </c>
      <c r="G595" s="146"/>
      <c r="H595" s="145" t="s">
        <v>313</v>
      </c>
      <c r="I595" s="146"/>
      <c r="J595" s="153" t="s">
        <v>314</v>
      </c>
      <c r="K595" s="154"/>
    </row>
    <row r="596" spans="1:11">
      <c r="A596" s="155">
        <v>1</v>
      </c>
      <c r="B596" s="155">
        <v>2</v>
      </c>
      <c r="C596" s="155">
        <v>3</v>
      </c>
      <c r="D596" s="156">
        <v>4</v>
      </c>
      <c r="E596" s="157"/>
      <c r="F596" s="251">
        <v>5</v>
      </c>
      <c r="G596" s="252"/>
      <c r="H596" s="156">
        <v>6</v>
      </c>
      <c r="I596" s="157"/>
      <c r="J596" s="156">
        <v>7</v>
      </c>
      <c r="K596" s="157"/>
    </row>
    <row r="597" spans="1:11">
      <c r="A597" s="38" t="s">
        <v>572</v>
      </c>
      <c r="B597" s="38" t="s">
        <v>420</v>
      </c>
      <c r="C597" s="39" t="s">
        <v>612</v>
      </c>
      <c r="D597" s="40" t="s">
        <v>36</v>
      </c>
      <c r="E597" s="41">
        <v>0</v>
      </c>
      <c r="F597" s="40"/>
      <c r="G597" s="41">
        <v>0</v>
      </c>
      <c r="H597" s="40"/>
      <c r="I597" s="41">
        <v>6000</v>
      </c>
      <c r="J597" s="40" t="s">
        <v>36</v>
      </c>
      <c r="K597" s="41">
        <v>6000</v>
      </c>
    </row>
    <row r="598" spans="1:11">
      <c r="A598" s="39"/>
      <c r="B598" s="38" t="s">
        <v>613</v>
      </c>
      <c r="C598" s="39" t="s">
        <v>614</v>
      </c>
      <c r="D598" s="40"/>
      <c r="E598" s="41">
        <v>0</v>
      </c>
      <c r="F598" s="40"/>
      <c r="G598" s="41">
        <v>0</v>
      </c>
      <c r="H598" s="40"/>
      <c r="I598" s="41">
        <v>150000</v>
      </c>
      <c r="J598" s="40"/>
      <c r="K598" s="41">
        <v>150000</v>
      </c>
    </row>
    <row r="599" spans="1:11">
      <c r="A599" s="39"/>
      <c r="B599" s="39"/>
      <c r="C599" s="39" t="s">
        <v>615</v>
      </c>
      <c r="D599" s="40"/>
      <c r="E599" s="41">
        <v>0</v>
      </c>
      <c r="F599" s="40"/>
      <c r="G599" s="41">
        <v>0</v>
      </c>
      <c r="H599" s="40"/>
      <c r="I599" s="41">
        <v>20000</v>
      </c>
      <c r="J599" s="40"/>
      <c r="K599" s="41">
        <v>44130.19</v>
      </c>
    </row>
    <row r="600" spans="1:11">
      <c r="A600" s="39"/>
      <c r="B600" s="39"/>
      <c r="C600" s="39" t="s">
        <v>616</v>
      </c>
      <c r="D600" s="40"/>
      <c r="E600" s="41">
        <v>0</v>
      </c>
      <c r="F600" s="40"/>
      <c r="G600" s="41">
        <v>0</v>
      </c>
      <c r="H600" s="40"/>
      <c r="I600" s="41">
        <v>48746.79</v>
      </c>
      <c r="J600" s="40"/>
      <c r="K600" s="41">
        <v>48476.88</v>
      </c>
    </row>
    <row r="601" spans="1:11">
      <c r="A601" s="39"/>
      <c r="B601" s="39"/>
      <c r="C601" s="39" t="s">
        <v>617</v>
      </c>
      <c r="D601" s="40"/>
      <c r="E601" s="41">
        <v>0</v>
      </c>
      <c r="F601" s="40"/>
      <c r="G601" s="41">
        <v>0</v>
      </c>
      <c r="H601" s="40"/>
      <c r="I601" s="41">
        <v>150000</v>
      </c>
      <c r="J601" s="40"/>
      <c r="K601" s="41">
        <v>160000</v>
      </c>
    </row>
    <row r="602" spans="1:11">
      <c r="A602" s="39"/>
      <c r="B602" s="39"/>
      <c r="C602" s="39" t="s">
        <v>618</v>
      </c>
      <c r="D602" s="40"/>
      <c r="E602" s="41"/>
      <c r="F602" s="40"/>
      <c r="G602" s="41"/>
      <c r="H602" s="40"/>
      <c r="I602" s="41"/>
      <c r="J602" s="40"/>
      <c r="K602" s="41"/>
    </row>
    <row r="603" spans="1:11">
      <c r="A603" s="39"/>
      <c r="B603" s="39"/>
      <c r="C603" s="39" t="s">
        <v>619</v>
      </c>
      <c r="D603" s="40"/>
      <c r="E603" s="41">
        <v>0</v>
      </c>
      <c r="F603" s="40"/>
      <c r="G603" s="41">
        <v>0</v>
      </c>
      <c r="H603" s="40"/>
      <c r="I603" s="41">
        <v>0</v>
      </c>
      <c r="J603" s="40"/>
      <c r="K603" s="41">
        <v>90000</v>
      </c>
    </row>
    <row r="604" spans="1:11" ht="15" customHeight="1">
      <c r="A604" s="39"/>
      <c r="B604" s="39"/>
      <c r="C604" s="39" t="s">
        <v>620</v>
      </c>
      <c r="D604" s="40"/>
      <c r="E604" s="41">
        <v>0</v>
      </c>
      <c r="F604" s="40"/>
      <c r="G604" s="41">
        <v>0</v>
      </c>
      <c r="H604" s="40"/>
      <c r="I604" s="41">
        <v>0</v>
      </c>
      <c r="J604" s="40"/>
      <c r="K604" s="41">
        <v>30000</v>
      </c>
    </row>
    <row r="605" spans="1:11" ht="15" customHeight="1">
      <c r="A605" s="39"/>
      <c r="B605" s="39"/>
      <c r="C605" s="39" t="s">
        <v>621</v>
      </c>
      <c r="D605" s="52"/>
      <c r="E605" s="41">
        <v>0</v>
      </c>
      <c r="F605" s="52"/>
      <c r="G605" s="41">
        <v>0</v>
      </c>
      <c r="H605" s="52"/>
      <c r="I605" s="41">
        <v>0</v>
      </c>
      <c r="J605" s="52"/>
      <c r="K605" s="41">
        <v>50000</v>
      </c>
    </row>
    <row r="606" spans="1:11">
      <c r="A606" s="38" t="s">
        <v>572</v>
      </c>
      <c r="B606" s="38"/>
      <c r="C606" s="182" t="s">
        <v>622</v>
      </c>
      <c r="D606" s="170" t="s">
        <v>36</v>
      </c>
      <c r="E606" s="169">
        <f>SUM(E597:E605)</f>
        <v>0</v>
      </c>
      <c r="F606" s="170" t="s">
        <v>36</v>
      </c>
      <c r="G606" s="169">
        <f>SUM(G597:G605)</f>
        <v>0</v>
      </c>
      <c r="H606" s="170" t="s">
        <v>36</v>
      </c>
      <c r="I606" s="169">
        <f>SUM(I597:I605)</f>
        <v>374746.79000000004</v>
      </c>
      <c r="J606" s="170" t="s">
        <v>36</v>
      </c>
      <c r="K606" s="169">
        <f>SUM(K597:K605)</f>
        <v>578607.07000000007</v>
      </c>
    </row>
    <row r="607" spans="1:11">
      <c r="A607" s="38" t="s">
        <v>146</v>
      </c>
      <c r="B607" s="38" t="s">
        <v>420</v>
      </c>
      <c r="C607" s="39" t="s">
        <v>612</v>
      </c>
      <c r="D607" s="40" t="s">
        <v>36</v>
      </c>
      <c r="E607" s="41">
        <v>0</v>
      </c>
      <c r="F607" s="40" t="s">
        <v>36</v>
      </c>
      <c r="G607" s="41">
        <v>0</v>
      </c>
      <c r="H607" s="40" t="s">
        <v>36</v>
      </c>
      <c r="I607" s="41">
        <v>10000</v>
      </c>
      <c r="J607" s="40" t="s">
        <v>36</v>
      </c>
      <c r="K607" s="41">
        <v>10000</v>
      </c>
    </row>
    <row r="608" spans="1:11">
      <c r="A608" s="38"/>
      <c r="B608" s="38" t="s">
        <v>623</v>
      </c>
      <c r="C608" s="39" t="s">
        <v>624</v>
      </c>
      <c r="D608" s="40"/>
      <c r="E608" s="41">
        <v>0</v>
      </c>
      <c r="F608" s="40"/>
      <c r="G608" s="41">
        <v>0</v>
      </c>
      <c r="H608" s="40"/>
      <c r="I608" s="41">
        <v>140000</v>
      </c>
      <c r="J608" s="40"/>
      <c r="K608" s="41">
        <v>150000</v>
      </c>
    </row>
    <row r="609" spans="1:12">
      <c r="A609" s="38"/>
      <c r="B609" s="38" t="s">
        <v>625</v>
      </c>
      <c r="C609" s="39" t="s">
        <v>626</v>
      </c>
      <c r="D609" s="40"/>
      <c r="E609" s="41">
        <v>0</v>
      </c>
      <c r="F609" s="40"/>
      <c r="G609" s="41">
        <v>0</v>
      </c>
      <c r="H609" s="40"/>
      <c r="I609" s="41">
        <v>25000</v>
      </c>
      <c r="J609" s="40"/>
      <c r="K609" s="41">
        <v>38223.49</v>
      </c>
    </row>
    <row r="610" spans="1:12">
      <c r="A610" s="38"/>
      <c r="B610" s="39"/>
      <c r="C610" s="39" t="s">
        <v>627</v>
      </c>
      <c r="D610" s="40"/>
      <c r="E610" s="41">
        <v>0</v>
      </c>
      <c r="F610" s="40"/>
      <c r="G610" s="41">
        <v>0</v>
      </c>
      <c r="H610" s="40"/>
      <c r="I610" s="41">
        <v>35746.79</v>
      </c>
      <c r="J610" s="40"/>
      <c r="K610" s="41">
        <v>20383.580000000002</v>
      </c>
    </row>
    <row r="611" spans="1:12">
      <c r="A611" s="38" t="s">
        <v>152</v>
      </c>
      <c r="B611" s="39"/>
      <c r="C611" s="39" t="s">
        <v>628</v>
      </c>
      <c r="D611" s="40"/>
      <c r="E611" s="41">
        <v>0</v>
      </c>
      <c r="F611" s="40"/>
      <c r="G611" s="41">
        <v>0</v>
      </c>
      <c r="H611" s="40"/>
      <c r="I611" s="41">
        <v>10000</v>
      </c>
      <c r="J611" s="40"/>
      <c r="K611" s="41">
        <v>5000</v>
      </c>
    </row>
    <row r="612" spans="1:12">
      <c r="A612" s="39"/>
      <c r="B612" s="39"/>
      <c r="C612" s="39" t="s">
        <v>629</v>
      </c>
      <c r="D612" s="40"/>
      <c r="E612" s="41">
        <v>0</v>
      </c>
      <c r="F612" s="40"/>
      <c r="G612" s="41">
        <v>0</v>
      </c>
      <c r="H612" s="40"/>
      <c r="I612" s="41">
        <v>4000</v>
      </c>
      <c r="J612" s="40"/>
      <c r="K612" s="41">
        <v>5000</v>
      </c>
      <c r="L612" s="45"/>
    </row>
    <row r="613" spans="1:12">
      <c r="A613" s="39"/>
      <c r="B613" s="39"/>
      <c r="C613" s="39" t="s">
        <v>630</v>
      </c>
      <c r="D613" s="40"/>
      <c r="E613" s="41">
        <v>0</v>
      </c>
      <c r="F613" s="40"/>
      <c r="G613" s="41">
        <v>0</v>
      </c>
      <c r="H613" s="40"/>
      <c r="I613" s="41">
        <v>0</v>
      </c>
      <c r="J613" s="40"/>
      <c r="K613" s="41">
        <v>350000</v>
      </c>
      <c r="L613" s="45"/>
    </row>
    <row r="614" spans="1:12">
      <c r="A614" s="47"/>
      <c r="B614" s="47"/>
      <c r="C614" s="182" t="s">
        <v>631</v>
      </c>
      <c r="D614" s="170" t="s">
        <v>36</v>
      </c>
      <c r="E614" s="169">
        <f>SUM(E607:E613)</f>
        <v>0</v>
      </c>
      <c r="F614" s="170" t="s">
        <v>36</v>
      </c>
      <c r="G614" s="169">
        <f>SUM(G607:G613)</f>
        <v>0</v>
      </c>
      <c r="H614" s="170" t="s">
        <v>36</v>
      </c>
      <c r="I614" s="169">
        <f>SUM(I607:I613)</f>
        <v>224746.79</v>
      </c>
      <c r="J614" s="170" t="s">
        <v>36</v>
      </c>
      <c r="K614" s="169">
        <f>SUM(K607:K613)</f>
        <v>578607.07000000007</v>
      </c>
      <c r="L614" s="45"/>
    </row>
    <row r="615" spans="1:12">
      <c r="A615" s="254"/>
      <c r="B615" s="255"/>
      <c r="C615" s="202" t="s">
        <v>632</v>
      </c>
      <c r="D615" s="203" t="s">
        <v>36</v>
      </c>
      <c r="E615" s="204">
        <f>E614+E606</f>
        <v>0</v>
      </c>
      <c r="F615" s="203" t="s">
        <v>36</v>
      </c>
      <c r="G615" s="204">
        <f>G614+G606</f>
        <v>0</v>
      </c>
      <c r="H615" s="203" t="s">
        <v>36</v>
      </c>
      <c r="I615" s="204">
        <f>I614+I606</f>
        <v>599493.58000000007</v>
      </c>
      <c r="J615" s="203" t="s">
        <v>36</v>
      </c>
      <c r="K615" s="204">
        <f>K614+K606</f>
        <v>1157214.1400000001</v>
      </c>
      <c r="L615" s="45"/>
    </row>
    <row r="616" spans="1:12" ht="11.25" customHeight="1">
      <c r="B616" s="201"/>
      <c r="D616" s="201"/>
      <c r="E616" s="201"/>
      <c r="F616" s="201"/>
      <c r="G616" s="201"/>
      <c r="I616" s="201"/>
      <c r="J616" s="201"/>
      <c r="K616" s="201"/>
      <c r="L616" s="45"/>
    </row>
    <row r="617" spans="1:12">
      <c r="A617" s="201" t="s">
        <v>439</v>
      </c>
      <c r="B617" s="201"/>
      <c r="C617" s="201" t="s">
        <v>440</v>
      </c>
      <c r="D617" s="201"/>
      <c r="E617" s="201"/>
      <c r="F617" s="201"/>
      <c r="G617" s="201"/>
      <c r="H617" s="201" t="s">
        <v>441</v>
      </c>
      <c r="I617" s="201"/>
      <c r="J617" s="201"/>
      <c r="K617" s="201"/>
      <c r="L617" s="45"/>
    </row>
    <row r="618" spans="1:12">
      <c r="A618" s="201"/>
      <c r="B618" s="201"/>
      <c r="C618" s="201"/>
      <c r="D618" s="201"/>
      <c r="E618" s="201"/>
      <c r="F618" s="201"/>
      <c r="G618" s="201"/>
      <c r="H618" s="201"/>
      <c r="I618" s="201"/>
      <c r="J618" s="201"/>
      <c r="K618" s="201"/>
      <c r="L618" s="45"/>
    </row>
    <row r="619" spans="1:12">
      <c r="A619" s="201"/>
      <c r="B619" s="201"/>
      <c r="C619" s="201"/>
      <c r="D619" s="201"/>
      <c r="E619" s="201"/>
      <c r="F619" s="201"/>
      <c r="G619" s="201"/>
      <c r="H619" s="201"/>
      <c r="I619" s="201"/>
      <c r="J619" s="201"/>
      <c r="K619" s="201"/>
      <c r="L619" s="45"/>
    </row>
    <row r="620" spans="1:12">
      <c r="A620" s="218" t="s">
        <v>591</v>
      </c>
      <c r="B620" s="218"/>
      <c r="C620" s="201" t="s">
        <v>443</v>
      </c>
      <c r="D620" s="201"/>
      <c r="E620" s="201"/>
      <c r="F620" s="201"/>
      <c r="G620" s="201"/>
      <c r="H620" s="201"/>
      <c r="I620" s="201" t="s">
        <v>442</v>
      </c>
      <c r="J620" s="201"/>
      <c r="K620" s="201"/>
      <c r="L620" s="45"/>
    </row>
    <row r="621" spans="1:12">
      <c r="A621" s="218" t="s">
        <v>592</v>
      </c>
      <c r="B621" s="218"/>
      <c r="C621" s="201" t="s">
        <v>445</v>
      </c>
      <c r="D621" s="201"/>
      <c r="E621" s="201"/>
      <c r="F621" s="201"/>
      <c r="G621" s="201"/>
      <c r="H621" s="201"/>
      <c r="I621" s="201" t="s">
        <v>446</v>
      </c>
      <c r="J621" s="201"/>
      <c r="K621" s="201"/>
    </row>
    <row r="622" spans="1:12">
      <c r="A622" s="201" t="s">
        <v>593</v>
      </c>
    </row>
    <row r="623" spans="1:12">
      <c r="A623" s="201"/>
    </row>
    <row r="624" spans="1:12">
      <c r="A624" s="201"/>
    </row>
    <row r="625" spans="1:11">
      <c r="A625" t="s">
        <v>299</v>
      </c>
      <c r="K625" t="s">
        <v>300</v>
      </c>
    </row>
    <row r="626" spans="1:11" ht="12" customHeight="1">
      <c r="E626" s="45"/>
    </row>
    <row r="627" spans="1:11" ht="15.75">
      <c r="A627" s="141" t="s">
        <v>301</v>
      </c>
      <c r="B627" s="141"/>
      <c r="C627" s="141"/>
      <c r="D627" s="141"/>
      <c r="E627" s="141"/>
      <c r="F627" s="141"/>
      <c r="G627" s="141"/>
      <c r="H627" s="141"/>
      <c r="I627" s="141"/>
      <c r="J627" s="141"/>
      <c r="K627" s="141"/>
    </row>
    <row r="628" spans="1:11" ht="15.75">
      <c r="A628" s="142" t="s">
        <v>302</v>
      </c>
      <c r="B628" s="142"/>
      <c r="C628" s="142"/>
      <c r="D628" s="142"/>
      <c r="E628" s="142"/>
      <c r="F628" s="142"/>
      <c r="G628" s="142"/>
      <c r="H628" s="142"/>
      <c r="I628" s="142"/>
      <c r="J628" s="142"/>
      <c r="K628" s="142"/>
    </row>
    <row r="629" spans="1:11" ht="10.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</row>
    <row r="630" spans="1:11">
      <c r="A630" s="86" t="s">
        <v>303</v>
      </c>
      <c r="B630" s="6"/>
      <c r="C630" s="6"/>
      <c r="D630" s="6"/>
      <c r="E630" s="6"/>
      <c r="F630" s="6"/>
      <c r="G630" s="6"/>
      <c r="H630" s="6"/>
      <c r="I630" s="6"/>
      <c r="J630" s="6"/>
      <c r="K630" s="6"/>
    </row>
    <row r="631" spans="1:11">
      <c r="A631" s="86" t="s">
        <v>304</v>
      </c>
      <c r="B631" s="6"/>
      <c r="C631" s="6"/>
      <c r="D631" s="6"/>
      <c r="E631" s="6"/>
      <c r="F631" s="6"/>
      <c r="G631" s="6"/>
      <c r="H631" s="6"/>
      <c r="I631" s="6"/>
      <c r="J631" s="6"/>
      <c r="K631" s="6"/>
    </row>
    <row r="632" spans="1:11">
      <c r="A632" s="86" t="s">
        <v>633</v>
      </c>
      <c r="B632" s="6"/>
      <c r="C632" s="6"/>
      <c r="D632" s="6"/>
      <c r="E632" s="6"/>
      <c r="F632" s="6"/>
      <c r="G632" s="6"/>
      <c r="H632" s="6"/>
      <c r="I632" s="6"/>
      <c r="J632" s="6"/>
      <c r="K632" s="6"/>
    </row>
    <row r="633" spans="1:11">
      <c r="A633" s="144" t="s">
        <v>306</v>
      </c>
      <c r="B633" s="144"/>
      <c r="C633" s="144"/>
      <c r="D633" s="145" t="s">
        <v>307</v>
      </c>
      <c r="E633" s="146"/>
      <c r="F633" s="147" t="s">
        <v>308</v>
      </c>
      <c r="G633" s="147"/>
      <c r="H633" s="147"/>
      <c r="I633" s="148"/>
      <c r="J633" s="145" t="s">
        <v>16</v>
      </c>
      <c r="K633" s="146"/>
    </row>
    <row r="634" spans="1:11">
      <c r="A634" s="149" t="s">
        <v>309</v>
      </c>
      <c r="B634" s="149" t="s">
        <v>310</v>
      </c>
      <c r="C634" s="149" t="s">
        <v>311</v>
      </c>
      <c r="D634" s="153">
        <v>2017</v>
      </c>
      <c r="E634" s="154"/>
      <c r="F634" s="145" t="s">
        <v>312</v>
      </c>
      <c r="G634" s="146"/>
      <c r="H634" s="145" t="s">
        <v>313</v>
      </c>
      <c r="I634" s="146"/>
      <c r="J634" s="153" t="s">
        <v>314</v>
      </c>
      <c r="K634" s="154"/>
    </row>
    <row r="635" spans="1:11">
      <c r="A635" s="155">
        <v>1</v>
      </c>
      <c r="B635" s="155">
        <v>2</v>
      </c>
      <c r="C635" s="155">
        <v>3</v>
      </c>
      <c r="D635" s="156">
        <v>4</v>
      </c>
      <c r="E635" s="157"/>
      <c r="F635" s="251">
        <v>5</v>
      </c>
      <c r="G635" s="252"/>
      <c r="H635" s="156">
        <v>6</v>
      </c>
      <c r="I635" s="157"/>
      <c r="J635" s="156">
        <v>7</v>
      </c>
      <c r="K635" s="157"/>
    </row>
    <row r="636" spans="1:11">
      <c r="A636" s="38" t="s">
        <v>419</v>
      </c>
      <c r="B636" s="38" t="s">
        <v>420</v>
      </c>
      <c r="C636" s="39" t="s">
        <v>634</v>
      </c>
      <c r="D636" s="40" t="s">
        <v>36</v>
      </c>
      <c r="E636" s="41"/>
      <c r="F636" s="40" t="s">
        <v>36</v>
      </c>
      <c r="G636" s="41"/>
      <c r="H636" s="40" t="s">
        <v>36</v>
      </c>
      <c r="I636" s="41"/>
      <c r="J636" s="40" t="s">
        <v>36</v>
      </c>
      <c r="K636" s="41"/>
    </row>
    <row r="637" spans="1:11">
      <c r="A637" s="38" t="s">
        <v>635</v>
      </c>
      <c r="B637" s="39"/>
      <c r="C637" s="39" t="s">
        <v>636</v>
      </c>
      <c r="E637" s="41">
        <v>0</v>
      </c>
      <c r="G637" s="41">
        <v>0</v>
      </c>
      <c r="I637" s="41">
        <v>10000</v>
      </c>
      <c r="K637" s="41">
        <v>10000</v>
      </c>
    </row>
    <row r="638" spans="1:11">
      <c r="A638" s="124"/>
      <c r="B638" s="124"/>
      <c r="C638" s="39" t="s">
        <v>637</v>
      </c>
      <c r="D638" s="40"/>
      <c r="E638" s="41"/>
      <c r="F638" s="40"/>
      <c r="G638" s="41"/>
      <c r="H638" s="40"/>
      <c r="I638" s="41"/>
      <c r="J638" s="40"/>
      <c r="K638" s="125"/>
    </row>
    <row r="639" spans="1:11" ht="12" customHeight="1">
      <c r="A639" s="39"/>
      <c r="B639" s="39"/>
      <c r="C639" s="39"/>
      <c r="D639" s="40"/>
      <c r="E639" s="41"/>
      <c r="F639" s="40"/>
      <c r="G639" s="41"/>
      <c r="H639" s="40"/>
      <c r="I639" s="41"/>
      <c r="J639" s="40"/>
      <c r="K639" s="41"/>
    </row>
    <row r="640" spans="1:11">
      <c r="A640" s="39"/>
      <c r="B640" s="39"/>
      <c r="C640" s="39" t="s">
        <v>638</v>
      </c>
      <c r="D640" s="40"/>
      <c r="E640" s="41"/>
      <c r="F640" s="40"/>
      <c r="G640" s="41"/>
      <c r="H640" s="40"/>
      <c r="I640" s="41"/>
      <c r="J640" s="40"/>
      <c r="K640" s="41"/>
    </row>
    <row r="641" spans="1:11">
      <c r="A641" s="124"/>
      <c r="B641" s="124"/>
      <c r="C641" s="39" t="s">
        <v>639</v>
      </c>
      <c r="D641" s="40"/>
      <c r="E641" s="41"/>
      <c r="F641" s="40"/>
      <c r="G641" s="41"/>
      <c r="H641" s="40"/>
      <c r="I641" s="41"/>
      <c r="J641" s="40"/>
      <c r="K641" s="41"/>
    </row>
    <row r="642" spans="1:11">
      <c r="A642" s="38" t="s">
        <v>635</v>
      </c>
      <c r="B642" s="124"/>
      <c r="C642" s="39" t="s">
        <v>640</v>
      </c>
      <c r="D642" s="40"/>
      <c r="E642" s="41">
        <v>0</v>
      </c>
      <c r="F642" s="40"/>
      <c r="G642" s="41">
        <v>0</v>
      </c>
      <c r="H642" s="40"/>
      <c r="I642" s="41">
        <v>20000</v>
      </c>
      <c r="J642" s="40"/>
      <c r="K642" s="41">
        <v>20000</v>
      </c>
    </row>
    <row r="643" spans="1:11">
      <c r="A643" s="38" t="s">
        <v>116</v>
      </c>
      <c r="B643" s="124"/>
      <c r="C643" s="39" t="s">
        <v>641</v>
      </c>
      <c r="D643" s="40"/>
      <c r="E643" s="41"/>
      <c r="F643" s="40"/>
      <c r="G643" s="41"/>
      <c r="H643" s="40"/>
      <c r="I643" s="41">
        <v>5000</v>
      </c>
      <c r="J643" s="40"/>
      <c r="K643" s="41">
        <v>5000</v>
      </c>
    </row>
    <row r="644" spans="1:11">
      <c r="A644" s="38" t="s">
        <v>160</v>
      </c>
      <c r="B644" s="124"/>
      <c r="C644" s="39" t="s">
        <v>642</v>
      </c>
      <c r="D644" s="40"/>
      <c r="E644" s="41"/>
      <c r="F644" s="40"/>
      <c r="G644" s="41"/>
      <c r="H644" s="40"/>
      <c r="I644" s="41"/>
      <c r="J644" s="40"/>
      <c r="K644" s="41"/>
    </row>
    <row r="645" spans="1:11">
      <c r="A645" s="39"/>
      <c r="B645" s="39"/>
      <c r="C645" s="39" t="s">
        <v>643</v>
      </c>
      <c r="D645" s="40"/>
      <c r="E645" s="41">
        <v>0</v>
      </c>
      <c r="F645" s="40"/>
      <c r="G645" s="41">
        <v>0</v>
      </c>
      <c r="H645" s="40"/>
      <c r="I645" s="41">
        <v>10000</v>
      </c>
      <c r="J645" s="40"/>
      <c r="K645" s="41">
        <v>10000</v>
      </c>
    </row>
    <row r="646" spans="1:11">
      <c r="A646" s="38" t="s">
        <v>160</v>
      </c>
      <c r="B646" s="39"/>
      <c r="C646" s="39" t="s">
        <v>644</v>
      </c>
      <c r="D646" s="40"/>
      <c r="E646" s="41">
        <v>0</v>
      </c>
      <c r="F646" s="40"/>
      <c r="G646" s="41">
        <v>0</v>
      </c>
      <c r="H646" s="40"/>
      <c r="I646" s="41">
        <v>20000</v>
      </c>
      <c r="J646" s="40"/>
      <c r="K646" s="41">
        <v>20000</v>
      </c>
    </row>
    <row r="647" spans="1:11" ht="12" customHeight="1">
      <c r="A647" s="124"/>
      <c r="B647" s="124"/>
      <c r="C647" s="39"/>
      <c r="D647" s="40"/>
      <c r="E647" s="41"/>
      <c r="F647" s="40"/>
      <c r="G647" s="41"/>
      <c r="H647" s="40"/>
      <c r="I647" s="41"/>
      <c r="J647" s="40"/>
      <c r="K647" s="41"/>
    </row>
    <row r="648" spans="1:11">
      <c r="A648" s="39"/>
      <c r="B648" s="39"/>
      <c r="C648" s="39" t="s">
        <v>645</v>
      </c>
      <c r="D648" s="40"/>
      <c r="E648" s="41"/>
      <c r="F648" s="40"/>
      <c r="G648" s="41"/>
      <c r="H648" s="40"/>
      <c r="I648" s="41"/>
      <c r="J648" s="40"/>
      <c r="K648" s="41"/>
    </row>
    <row r="649" spans="1:11">
      <c r="A649" s="38" t="s">
        <v>635</v>
      </c>
      <c r="B649" s="124"/>
      <c r="C649" s="39" t="s">
        <v>646</v>
      </c>
      <c r="D649" s="40"/>
      <c r="E649" s="41">
        <v>0</v>
      </c>
      <c r="F649" s="40"/>
      <c r="G649" s="41">
        <v>0</v>
      </c>
      <c r="H649" s="40"/>
      <c r="I649" s="41">
        <v>10000</v>
      </c>
      <c r="J649" s="40"/>
      <c r="K649" s="41">
        <v>10000</v>
      </c>
    </row>
    <row r="650" spans="1:11">
      <c r="A650" s="124"/>
      <c r="B650" s="124"/>
      <c r="C650" s="39" t="s">
        <v>647</v>
      </c>
      <c r="D650" s="40"/>
      <c r="E650" s="41"/>
      <c r="F650" s="40"/>
      <c r="G650" s="41"/>
      <c r="H650" s="40"/>
      <c r="I650" s="41"/>
      <c r="J650" s="40"/>
      <c r="K650" s="125"/>
    </row>
    <row r="651" spans="1:11">
      <c r="A651" s="38" t="s">
        <v>116</v>
      </c>
      <c r="B651" s="124"/>
      <c r="C651" s="39" t="s">
        <v>648</v>
      </c>
      <c r="D651" s="40"/>
      <c r="E651" s="41">
        <v>0</v>
      </c>
      <c r="F651" s="40"/>
      <c r="G651" s="41">
        <v>0</v>
      </c>
      <c r="H651" s="40"/>
      <c r="I651" s="41">
        <v>5000</v>
      </c>
      <c r="J651" s="40"/>
      <c r="K651" s="41">
        <v>5000</v>
      </c>
    </row>
    <row r="652" spans="1:11">
      <c r="A652" s="39"/>
      <c r="B652" s="39"/>
      <c r="C652" s="39" t="s">
        <v>649</v>
      </c>
      <c r="D652" s="40"/>
      <c r="E652" s="41"/>
      <c r="F652" s="40"/>
      <c r="G652" s="41"/>
      <c r="H652" s="40"/>
      <c r="I652" s="41"/>
      <c r="J652" s="40"/>
      <c r="K652" s="41"/>
    </row>
    <row r="653" spans="1:11" ht="12" customHeight="1">
      <c r="A653" s="124"/>
      <c r="B653" s="124"/>
      <c r="C653" s="39"/>
      <c r="D653" s="40"/>
      <c r="E653" s="41"/>
      <c r="F653" s="52"/>
      <c r="G653" s="41"/>
      <c r="H653" s="52"/>
      <c r="I653" s="41"/>
      <c r="J653" s="40"/>
      <c r="K653" s="41"/>
    </row>
    <row r="654" spans="1:11">
      <c r="A654" s="38" t="s">
        <v>650</v>
      </c>
      <c r="B654" s="39"/>
      <c r="C654" s="47" t="s">
        <v>651</v>
      </c>
      <c r="D654" s="80"/>
      <c r="E654" s="50">
        <v>0</v>
      </c>
      <c r="F654" s="81"/>
      <c r="G654" s="50">
        <v>0</v>
      </c>
      <c r="H654" s="81"/>
      <c r="I654" s="50">
        <v>3000</v>
      </c>
      <c r="J654" s="80"/>
      <c r="K654" s="50">
        <v>3000</v>
      </c>
    </row>
    <row r="655" spans="1:11" ht="15.75" thickBot="1">
      <c r="A655" s="183"/>
      <c r="B655" s="183"/>
      <c r="C655" s="183" t="s">
        <v>652</v>
      </c>
      <c r="D655" s="186" t="s">
        <v>36</v>
      </c>
      <c r="E655" s="185">
        <f>SUM(E636:E654)</f>
        <v>0</v>
      </c>
      <c r="F655" s="184" t="s">
        <v>36</v>
      </c>
      <c r="G655" s="185">
        <f>SUM(G636:G654)</f>
        <v>0</v>
      </c>
      <c r="H655" s="184" t="s">
        <v>36</v>
      </c>
      <c r="I655" s="185">
        <f>SUM(I636:I654)</f>
        <v>83000</v>
      </c>
      <c r="J655" s="186" t="s">
        <v>36</v>
      </c>
      <c r="K655" s="185">
        <f>SUM(K636:K654)</f>
        <v>83000</v>
      </c>
    </row>
    <row r="656" spans="1:11" ht="12" customHeight="1" thickTop="1"/>
    <row r="657" spans="1:11">
      <c r="A657" s="201" t="s">
        <v>653</v>
      </c>
      <c r="B657" s="201"/>
      <c r="C657" s="201" t="s">
        <v>440</v>
      </c>
      <c r="D657" s="201"/>
      <c r="E657" s="201"/>
      <c r="F657" s="201"/>
      <c r="G657" s="201"/>
      <c r="H657" s="201" t="s">
        <v>441</v>
      </c>
      <c r="I657" s="201"/>
      <c r="J657" s="201"/>
      <c r="K657" s="201"/>
    </row>
    <row r="658" spans="1:11">
      <c r="A658" s="201"/>
      <c r="B658" s="201"/>
      <c r="C658" s="201"/>
      <c r="D658" s="201"/>
      <c r="E658" s="201"/>
      <c r="F658" s="201"/>
      <c r="G658" s="201"/>
      <c r="H658" s="201"/>
      <c r="I658" s="201"/>
      <c r="J658" s="201"/>
      <c r="K658" s="201"/>
    </row>
    <row r="659" spans="1:11">
      <c r="A659" s="201"/>
      <c r="B659" s="201"/>
      <c r="C659" s="201"/>
      <c r="D659" s="201"/>
      <c r="E659" s="201"/>
      <c r="F659" s="201"/>
      <c r="G659" s="201"/>
      <c r="H659" s="201"/>
      <c r="I659" s="201"/>
      <c r="J659" s="201"/>
      <c r="K659" s="201"/>
    </row>
    <row r="660" spans="1:11">
      <c r="A660" s="218" t="s">
        <v>654</v>
      </c>
      <c r="B660" s="218"/>
      <c r="C660" s="201" t="s">
        <v>443</v>
      </c>
      <c r="D660" s="201"/>
      <c r="E660" s="201"/>
      <c r="F660" s="201"/>
      <c r="G660" s="201"/>
      <c r="H660" s="201"/>
      <c r="I660" s="201" t="s">
        <v>442</v>
      </c>
      <c r="J660" s="201"/>
      <c r="K660" s="201"/>
    </row>
    <row r="661" spans="1:11">
      <c r="A661" s="218" t="s">
        <v>655</v>
      </c>
      <c r="B661" s="218"/>
      <c r="C661" s="201" t="s">
        <v>445</v>
      </c>
      <c r="D661" s="201"/>
      <c r="E661" s="201"/>
      <c r="F661" s="201"/>
      <c r="G661" s="201"/>
      <c r="H661" s="201"/>
      <c r="I661" s="201" t="s">
        <v>446</v>
      </c>
      <c r="J661" s="201"/>
      <c r="K661" s="201"/>
    </row>
    <row r="662" spans="1:11">
      <c r="A662" s="201" t="s">
        <v>656</v>
      </c>
    </row>
  </sheetData>
  <mergeCells count="242">
    <mergeCell ref="D635:E635"/>
    <mergeCell ref="H635:I635"/>
    <mergeCell ref="J635:K635"/>
    <mergeCell ref="A660:B660"/>
    <mergeCell ref="A661:B661"/>
    <mergeCell ref="A628:K628"/>
    <mergeCell ref="D633:E633"/>
    <mergeCell ref="F633:I633"/>
    <mergeCell ref="J633:K633"/>
    <mergeCell ref="D634:E634"/>
    <mergeCell ref="F634:G634"/>
    <mergeCell ref="H634:I634"/>
    <mergeCell ref="J634:K634"/>
    <mergeCell ref="D596:E596"/>
    <mergeCell ref="H596:I596"/>
    <mergeCell ref="J596:K596"/>
    <mergeCell ref="A620:B620"/>
    <mergeCell ref="A621:B621"/>
    <mergeCell ref="A627:K627"/>
    <mergeCell ref="A589:K589"/>
    <mergeCell ref="D594:E594"/>
    <mergeCell ref="F594:I594"/>
    <mergeCell ref="J594:K594"/>
    <mergeCell ref="D595:E595"/>
    <mergeCell ref="F595:G595"/>
    <mergeCell ref="H595:I595"/>
    <mergeCell ref="J595:K595"/>
    <mergeCell ref="D557:E557"/>
    <mergeCell ref="H557:I557"/>
    <mergeCell ref="J557:K557"/>
    <mergeCell ref="A580:B580"/>
    <mergeCell ref="A581:B581"/>
    <mergeCell ref="A588:K588"/>
    <mergeCell ref="A550:K550"/>
    <mergeCell ref="D555:E555"/>
    <mergeCell ref="F555:I555"/>
    <mergeCell ref="J555:K555"/>
    <mergeCell ref="D556:E556"/>
    <mergeCell ref="F556:G556"/>
    <mergeCell ref="H556:I556"/>
    <mergeCell ref="J556:K556"/>
    <mergeCell ref="D518:E518"/>
    <mergeCell ref="H518:I518"/>
    <mergeCell ref="J518:K518"/>
    <mergeCell ref="A541:B541"/>
    <mergeCell ref="A542:B542"/>
    <mergeCell ref="A549:K549"/>
    <mergeCell ref="A510:K510"/>
    <mergeCell ref="A511:K511"/>
    <mergeCell ref="D516:E516"/>
    <mergeCell ref="F516:I516"/>
    <mergeCell ref="J516:K516"/>
    <mergeCell ref="D517:E517"/>
    <mergeCell ref="F517:G517"/>
    <mergeCell ref="H517:I517"/>
    <mergeCell ref="J517:K517"/>
    <mergeCell ref="D479:E479"/>
    <mergeCell ref="F479:G479"/>
    <mergeCell ref="H479:I479"/>
    <mergeCell ref="J479:K479"/>
    <mergeCell ref="A503:B503"/>
    <mergeCell ref="A504:B504"/>
    <mergeCell ref="A471:K471"/>
    <mergeCell ref="A472:K472"/>
    <mergeCell ref="D477:E477"/>
    <mergeCell ref="F477:I477"/>
    <mergeCell ref="J477:K477"/>
    <mergeCell ref="D478:E478"/>
    <mergeCell ref="F478:G478"/>
    <mergeCell ref="H478:I478"/>
    <mergeCell ref="J478:K478"/>
    <mergeCell ref="D440:E440"/>
    <mergeCell ref="F440:G440"/>
    <mergeCell ref="H440:I440"/>
    <mergeCell ref="J440:K440"/>
    <mergeCell ref="A465:B465"/>
    <mergeCell ref="A466:B466"/>
    <mergeCell ref="A432:K432"/>
    <mergeCell ref="A433:K433"/>
    <mergeCell ref="D438:E438"/>
    <mergeCell ref="F438:I438"/>
    <mergeCell ref="J438:K438"/>
    <mergeCell ref="D439:E439"/>
    <mergeCell ref="F439:G439"/>
    <mergeCell ref="H439:I439"/>
    <mergeCell ref="J439:K439"/>
    <mergeCell ref="D401:E401"/>
    <mergeCell ref="F401:G401"/>
    <mergeCell ref="H401:I401"/>
    <mergeCell ref="J401:K401"/>
    <mergeCell ref="A425:B425"/>
    <mergeCell ref="A426:B426"/>
    <mergeCell ref="A393:K393"/>
    <mergeCell ref="A394:K394"/>
    <mergeCell ref="D399:E399"/>
    <mergeCell ref="F399:I399"/>
    <mergeCell ref="J399:K399"/>
    <mergeCell ref="D400:E400"/>
    <mergeCell ref="F400:G400"/>
    <mergeCell ref="H400:I400"/>
    <mergeCell ref="J400:K400"/>
    <mergeCell ref="D362:E362"/>
    <mergeCell ref="F362:G362"/>
    <mergeCell ref="H362:I362"/>
    <mergeCell ref="J362:K362"/>
    <mergeCell ref="A386:B386"/>
    <mergeCell ref="A387:B387"/>
    <mergeCell ref="A354:K354"/>
    <mergeCell ref="A355:K355"/>
    <mergeCell ref="D360:E360"/>
    <mergeCell ref="F360:I360"/>
    <mergeCell ref="J360:K360"/>
    <mergeCell ref="D361:E361"/>
    <mergeCell ref="F361:G361"/>
    <mergeCell ref="H361:I361"/>
    <mergeCell ref="J361:K361"/>
    <mergeCell ref="D323:E323"/>
    <mergeCell ref="F323:G323"/>
    <mergeCell ref="H323:I323"/>
    <mergeCell ref="J323:K323"/>
    <mergeCell ref="A347:B347"/>
    <mergeCell ref="A348:B348"/>
    <mergeCell ref="A315:K315"/>
    <mergeCell ref="A316:K316"/>
    <mergeCell ref="D321:E321"/>
    <mergeCell ref="F321:I321"/>
    <mergeCell ref="J321:K321"/>
    <mergeCell ref="D322:E322"/>
    <mergeCell ref="F322:G322"/>
    <mergeCell ref="H322:I322"/>
    <mergeCell ref="J322:K322"/>
    <mergeCell ref="D284:E284"/>
    <mergeCell ref="F284:G284"/>
    <mergeCell ref="H284:I284"/>
    <mergeCell ref="J284:K284"/>
    <mergeCell ref="A308:B308"/>
    <mergeCell ref="A309:B309"/>
    <mergeCell ref="A276:K276"/>
    <mergeCell ref="A277:K277"/>
    <mergeCell ref="D282:E282"/>
    <mergeCell ref="F282:I282"/>
    <mergeCell ref="J282:K282"/>
    <mergeCell ref="D283:E283"/>
    <mergeCell ref="F283:G283"/>
    <mergeCell ref="H283:I283"/>
    <mergeCell ref="J283:K283"/>
    <mergeCell ref="D245:E245"/>
    <mergeCell ref="F245:G245"/>
    <mergeCell ref="H245:I245"/>
    <mergeCell ref="J245:K245"/>
    <mergeCell ref="A269:B269"/>
    <mergeCell ref="A270:B270"/>
    <mergeCell ref="A237:K237"/>
    <mergeCell ref="A238:K238"/>
    <mergeCell ref="D243:E243"/>
    <mergeCell ref="F243:I243"/>
    <mergeCell ref="J243:K243"/>
    <mergeCell ref="D244:E244"/>
    <mergeCell ref="F244:G244"/>
    <mergeCell ref="H244:I244"/>
    <mergeCell ref="J244:K244"/>
    <mergeCell ref="D206:E206"/>
    <mergeCell ref="F206:G206"/>
    <mergeCell ref="H206:I206"/>
    <mergeCell ref="J206:K206"/>
    <mergeCell ref="A230:B230"/>
    <mergeCell ref="A231:B231"/>
    <mergeCell ref="D204:E204"/>
    <mergeCell ref="F204:I204"/>
    <mergeCell ref="J204:K204"/>
    <mergeCell ref="D205:E205"/>
    <mergeCell ref="F205:G205"/>
    <mergeCell ref="H205:I205"/>
    <mergeCell ref="J205:K205"/>
    <mergeCell ref="D167:E167"/>
    <mergeCell ref="F167:G167"/>
    <mergeCell ref="H167:I167"/>
    <mergeCell ref="J167:K167"/>
    <mergeCell ref="A198:K198"/>
    <mergeCell ref="A199:K199"/>
    <mergeCell ref="D165:E165"/>
    <mergeCell ref="F165:I165"/>
    <mergeCell ref="J165:K165"/>
    <mergeCell ref="D166:E166"/>
    <mergeCell ref="F166:G166"/>
    <mergeCell ref="H166:I166"/>
    <mergeCell ref="J166:K166"/>
    <mergeCell ref="D128:E128"/>
    <mergeCell ref="F128:G128"/>
    <mergeCell ref="H128:I128"/>
    <mergeCell ref="J128:K128"/>
    <mergeCell ref="A159:K159"/>
    <mergeCell ref="A160:K160"/>
    <mergeCell ref="A120:K120"/>
    <mergeCell ref="A121:K121"/>
    <mergeCell ref="D126:E126"/>
    <mergeCell ref="F126:I126"/>
    <mergeCell ref="J126:K126"/>
    <mergeCell ref="D127:E127"/>
    <mergeCell ref="F127:G127"/>
    <mergeCell ref="H127:I127"/>
    <mergeCell ref="J127:K127"/>
    <mergeCell ref="D89:E89"/>
    <mergeCell ref="F89:G89"/>
    <mergeCell ref="H89:I89"/>
    <mergeCell ref="J89:K89"/>
    <mergeCell ref="A90:B90"/>
    <mergeCell ref="A101:B101"/>
    <mergeCell ref="D87:E87"/>
    <mergeCell ref="F87:I87"/>
    <mergeCell ref="J87:K87"/>
    <mergeCell ref="D88:E88"/>
    <mergeCell ref="F88:G88"/>
    <mergeCell ref="H88:I88"/>
    <mergeCell ref="J88:K88"/>
    <mergeCell ref="D50:E50"/>
    <mergeCell ref="F50:G50"/>
    <mergeCell ref="H50:I50"/>
    <mergeCell ref="J50:K50"/>
    <mergeCell ref="A81:K81"/>
    <mergeCell ref="A82:K82"/>
    <mergeCell ref="D48:E48"/>
    <mergeCell ref="F48:I48"/>
    <mergeCell ref="J48:K48"/>
    <mergeCell ref="D49:E49"/>
    <mergeCell ref="F49:G49"/>
    <mergeCell ref="H49:I49"/>
    <mergeCell ref="J49:K49"/>
    <mergeCell ref="D11:E11"/>
    <mergeCell ref="F11:G11"/>
    <mergeCell ref="H11:I11"/>
    <mergeCell ref="J11:K11"/>
    <mergeCell ref="A42:K42"/>
    <mergeCell ref="A43:K43"/>
    <mergeCell ref="A3:K3"/>
    <mergeCell ref="A4:K4"/>
    <mergeCell ref="D9:E9"/>
    <mergeCell ref="F9:I9"/>
    <mergeCell ref="J9:K9"/>
    <mergeCell ref="F10:G10"/>
    <mergeCell ref="H10:I10"/>
    <mergeCell ref="J10:K10"/>
  </mergeCells>
  <pageMargins left="0.45" right="1.2" top="0.5" bottom="0" header="0.3" footer="0.3"/>
  <pageSetup paperSize="5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N1381"/>
  <sheetViews>
    <sheetView workbookViewId="0">
      <selection activeCell="D20" sqref="D20"/>
    </sheetView>
  </sheetViews>
  <sheetFormatPr defaultRowHeight="15"/>
  <cols>
    <col min="1" max="2" width="4.7109375" customWidth="1"/>
    <col min="3" max="3" width="35.7109375" customWidth="1"/>
    <col min="4" max="4" width="27.140625" customWidth="1"/>
    <col min="5" max="5" width="11" customWidth="1"/>
    <col min="6" max="6" width="2.42578125" customWidth="1"/>
    <col min="7" max="7" width="13.7109375" customWidth="1"/>
    <col min="8" max="8" width="11" customWidth="1"/>
    <col min="9" max="9" width="2.42578125" customWidth="1"/>
    <col min="10" max="10" width="13.7109375" customWidth="1"/>
    <col min="11" max="11" width="2.42578125" customWidth="1"/>
    <col min="12" max="12" width="13.7109375" customWidth="1"/>
    <col min="13" max="13" width="11.140625" customWidth="1"/>
    <col min="14" max="14" width="16.140625" customWidth="1"/>
    <col min="16" max="16" width="8.7109375" customWidth="1"/>
  </cols>
  <sheetData>
    <row r="1" spans="1:14">
      <c r="A1" s="1" t="s">
        <v>657</v>
      </c>
      <c r="B1" s="1"/>
      <c r="C1" s="1"/>
      <c r="L1" s="176" t="s">
        <v>658</v>
      </c>
    </row>
    <row r="2" spans="1:14">
      <c r="A2" s="1" t="s">
        <v>659</v>
      </c>
      <c r="B2" s="256"/>
      <c r="C2" s="256"/>
    </row>
    <row r="4" spans="1:14" ht="18.75">
      <c r="A4" s="257" t="s">
        <v>660</v>
      </c>
      <c r="B4" s="258"/>
      <c r="C4" s="258"/>
      <c r="D4" s="258"/>
      <c r="E4" s="258"/>
      <c r="F4" s="258"/>
      <c r="G4" s="258"/>
      <c r="H4" s="258"/>
      <c r="I4" s="258"/>
      <c r="J4" s="258"/>
      <c r="K4" s="258"/>
      <c r="L4" s="259"/>
    </row>
    <row r="5" spans="1:14" ht="15.75">
      <c r="A5" s="260" t="s">
        <v>661</v>
      </c>
      <c r="B5" s="261"/>
      <c r="C5" s="261"/>
      <c r="D5" s="261"/>
      <c r="E5" s="261"/>
      <c r="F5" s="261"/>
      <c r="G5" s="261"/>
      <c r="H5" s="261"/>
      <c r="I5" s="261"/>
      <c r="J5" s="261"/>
      <c r="K5" s="261"/>
      <c r="L5" s="262"/>
    </row>
    <row r="6" spans="1:14" ht="12.75" customHeight="1">
      <c r="A6" s="263"/>
      <c r="B6" s="264"/>
      <c r="C6" s="264"/>
      <c r="D6" s="264"/>
      <c r="E6" s="264"/>
      <c r="F6" s="264"/>
      <c r="G6" s="264"/>
      <c r="H6" s="264"/>
      <c r="I6" s="264"/>
      <c r="J6" s="264"/>
      <c r="K6" s="264"/>
      <c r="L6" s="265"/>
    </row>
    <row r="7" spans="1:14">
      <c r="A7" s="266" t="s">
        <v>662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9"/>
    </row>
    <row r="8" spans="1:14" ht="15.75">
      <c r="A8" s="267" t="s">
        <v>663</v>
      </c>
      <c r="B8" s="268"/>
      <c r="C8" s="269"/>
      <c r="D8" s="270"/>
      <c r="E8" s="271" t="s">
        <v>664</v>
      </c>
      <c r="F8" s="271"/>
      <c r="G8" s="272"/>
      <c r="H8" s="273" t="s">
        <v>665</v>
      </c>
      <c r="I8" s="271"/>
      <c r="J8" s="272"/>
      <c r="K8" s="267" t="s">
        <v>666</v>
      </c>
      <c r="L8" s="268"/>
    </row>
    <row r="9" spans="1:14" ht="15.75">
      <c r="A9" s="274" t="s">
        <v>667</v>
      </c>
      <c r="B9" s="275"/>
      <c r="C9" s="276" t="s">
        <v>668</v>
      </c>
      <c r="D9" s="277" t="s">
        <v>669</v>
      </c>
      <c r="E9" s="271" t="s">
        <v>670</v>
      </c>
      <c r="F9" s="271"/>
      <c r="G9" s="272"/>
      <c r="H9" s="273" t="s">
        <v>670</v>
      </c>
      <c r="I9" s="271"/>
      <c r="J9" s="272"/>
      <c r="K9" s="278" t="s">
        <v>671</v>
      </c>
      <c r="L9" s="279"/>
    </row>
    <row r="10" spans="1:14" ht="15.75">
      <c r="A10" s="280" t="s">
        <v>672</v>
      </c>
      <c r="B10" s="281" t="s">
        <v>673</v>
      </c>
      <c r="C10" s="282"/>
      <c r="D10" s="283"/>
      <c r="E10" s="284" t="s">
        <v>674</v>
      </c>
      <c r="F10" s="285" t="s">
        <v>675</v>
      </c>
      <c r="G10" s="286"/>
      <c r="H10" s="284" t="s">
        <v>674</v>
      </c>
      <c r="I10" s="287" t="s">
        <v>675</v>
      </c>
      <c r="J10" s="268"/>
      <c r="K10" s="288"/>
      <c r="L10" s="289"/>
    </row>
    <row r="11" spans="1:14">
      <c r="A11" s="290">
        <v>1</v>
      </c>
      <c r="B11" s="291">
        <v>2</v>
      </c>
      <c r="C11" s="292">
        <v>3</v>
      </c>
      <c r="D11" s="293">
        <v>4</v>
      </c>
      <c r="E11" s="293">
        <v>5</v>
      </c>
      <c r="F11" s="294">
        <v>6</v>
      </c>
      <c r="G11" s="295"/>
      <c r="H11" s="293">
        <v>7</v>
      </c>
      <c r="I11" s="294">
        <v>8</v>
      </c>
      <c r="J11" s="295"/>
      <c r="K11" s="296">
        <v>9</v>
      </c>
      <c r="L11" s="295"/>
    </row>
    <row r="12" spans="1:14" ht="16.5">
      <c r="A12" s="297"/>
      <c r="B12" s="298"/>
      <c r="C12" s="299" t="s">
        <v>676</v>
      </c>
      <c r="D12" s="77"/>
      <c r="E12" s="300"/>
      <c r="F12" s="301"/>
      <c r="G12" s="302"/>
      <c r="H12" s="300"/>
      <c r="I12" s="301"/>
      <c r="J12" s="302"/>
      <c r="K12" s="303"/>
      <c r="L12" s="304"/>
    </row>
    <row r="13" spans="1:14" ht="14.25" customHeight="1">
      <c r="A13" s="297"/>
      <c r="B13" s="77"/>
      <c r="C13" s="305"/>
      <c r="D13" s="233"/>
      <c r="E13" s="306"/>
      <c r="F13" s="301"/>
      <c r="G13" s="302"/>
      <c r="H13" s="306"/>
      <c r="I13" s="301"/>
      <c r="J13" s="302"/>
      <c r="K13" s="303"/>
      <c r="L13" s="302"/>
    </row>
    <row r="14" spans="1:14" ht="16.5">
      <c r="A14" s="307">
        <v>1</v>
      </c>
      <c r="B14" s="308"/>
      <c r="C14" s="233" t="s">
        <v>677</v>
      </c>
      <c r="D14" s="309" t="s">
        <v>678</v>
      </c>
      <c r="E14" s="310" t="s">
        <v>679</v>
      </c>
      <c r="F14" s="311" t="s">
        <v>36</v>
      </c>
      <c r="G14" s="312">
        <v>785064</v>
      </c>
      <c r="H14" s="310" t="s">
        <v>680</v>
      </c>
      <c r="I14" s="311" t="s">
        <v>36</v>
      </c>
      <c r="J14" s="312">
        <v>926196</v>
      </c>
      <c r="K14" s="313" t="s">
        <v>36</v>
      </c>
      <c r="L14" s="314">
        <f>J14-G14</f>
        <v>141132</v>
      </c>
      <c r="N14" s="46"/>
    </row>
    <row r="15" spans="1:14" ht="16.5">
      <c r="A15" s="307"/>
      <c r="B15" s="77"/>
      <c r="C15" s="233"/>
      <c r="D15" s="233"/>
      <c r="E15" s="310"/>
      <c r="F15" s="315"/>
      <c r="G15" s="312"/>
      <c r="H15" s="310"/>
      <c r="I15" s="315"/>
      <c r="J15" s="312"/>
      <c r="K15" s="316"/>
      <c r="L15" s="312"/>
    </row>
    <row r="16" spans="1:14" ht="16.5">
      <c r="A16" s="307">
        <v>2</v>
      </c>
      <c r="B16" s="308"/>
      <c r="C16" s="233" t="s">
        <v>681</v>
      </c>
      <c r="D16" s="309" t="s">
        <v>682</v>
      </c>
      <c r="E16" s="310" t="s">
        <v>683</v>
      </c>
      <c r="F16" s="311"/>
      <c r="G16" s="312">
        <v>109392</v>
      </c>
      <c r="H16" s="310" t="s">
        <v>684</v>
      </c>
      <c r="I16" s="311"/>
      <c r="J16" s="312">
        <v>114072</v>
      </c>
      <c r="K16" s="316"/>
      <c r="L16" s="312">
        <f>J16-G16</f>
        <v>4680</v>
      </c>
    </row>
    <row r="17" spans="1:12" ht="16.5">
      <c r="A17" s="307"/>
      <c r="B17" s="308"/>
      <c r="C17" s="233"/>
      <c r="D17" s="233"/>
      <c r="E17" s="317"/>
      <c r="F17" s="315"/>
      <c r="G17" s="312"/>
      <c r="H17" s="317"/>
      <c r="I17" s="315"/>
      <c r="J17" s="312"/>
      <c r="K17" s="316"/>
      <c r="L17" s="312"/>
    </row>
    <row r="18" spans="1:12" ht="16.5">
      <c r="A18" s="307">
        <v>3</v>
      </c>
      <c r="B18" s="308"/>
      <c r="C18" s="233" t="s">
        <v>685</v>
      </c>
      <c r="D18" s="309" t="s">
        <v>686</v>
      </c>
      <c r="E18" s="317" t="s">
        <v>683</v>
      </c>
      <c r="F18" s="315"/>
      <c r="G18" s="318">
        <v>109392</v>
      </c>
      <c r="H18" s="317" t="s">
        <v>684</v>
      </c>
      <c r="I18" s="315"/>
      <c r="J18" s="318">
        <v>114072</v>
      </c>
      <c r="K18" s="315"/>
      <c r="L18" s="312">
        <f>J18-G18</f>
        <v>4680</v>
      </c>
    </row>
    <row r="19" spans="1:12" ht="16.5">
      <c r="A19" s="307"/>
      <c r="B19" s="308"/>
      <c r="C19" s="233"/>
      <c r="D19" s="309"/>
      <c r="E19" s="317"/>
      <c r="F19" s="315"/>
      <c r="G19" s="318"/>
      <c r="H19" s="317"/>
      <c r="I19" s="315"/>
      <c r="J19" s="318"/>
      <c r="K19" s="315"/>
      <c r="L19" s="312"/>
    </row>
    <row r="20" spans="1:12" ht="16.5">
      <c r="A20" s="307">
        <v>4</v>
      </c>
      <c r="B20" s="308"/>
      <c r="C20" s="77" t="s">
        <v>687</v>
      </c>
      <c r="D20" s="319" t="s">
        <v>688</v>
      </c>
      <c r="E20" s="317" t="s">
        <v>689</v>
      </c>
      <c r="F20" s="311"/>
      <c r="G20" s="318">
        <v>579744</v>
      </c>
      <c r="H20" s="317" t="s">
        <v>690</v>
      </c>
      <c r="I20" s="315"/>
      <c r="J20" s="318">
        <v>659688</v>
      </c>
      <c r="K20" s="315"/>
      <c r="L20" s="312">
        <f>J20-G20</f>
        <v>79944</v>
      </c>
    </row>
    <row r="21" spans="1:12" ht="16.5">
      <c r="A21" s="307"/>
      <c r="B21" s="308"/>
      <c r="C21" s="233"/>
      <c r="D21" s="309"/>
      <c r="E21" s="317"/>
      <c r="F21" s="315"/>
      <c r="G21" s="318"/>
      <c r="H21" s="317"/>
      <c r="I21" s="315"/>
      <c r="J21" s="318"/>
      <c r="K21" s="315"/>
      <c r="L21" s="312"/>
    </row>
    <row r="22" spans="1:12" ht="16.5">
      <c r="A22" s="307">
        <v>5</v>
      </c>
      <c r="B22" s="308"/>
      <c r="C22" s="233" t="s">
        <v>691</v>
      </c>
      <c r="D22" s="319" t="s">
        <v>692</v>
      </c>
      <c r="E22" s="317" t="s">
        <v>693</v>
      </c>
      <c r="F22" s="311"/>
      <c r="G22" s="312">
        <v>113316</v>
      </c>
      <c r="H22" s="317" t="s">
        <v>694</v>
      </c>
      <c r="I22" s="311"/>
      <c r="J22" s="312">
        <v>117876</v>
      </c>
      <c r="K22" s="315"/>
      <c r="L22" s="312">
        <f>J22-G22</f>
        <v>4560</v>
      </c>
    </row>
    <row r="23" spans="1:12" ht="16.5">
      <c r="A23" s="307"/>
      <c r="B23" s="308"/>
      <c r="C23" s="233"/>
      <c r="D23" s="309"/>
      <c r="E23" s="317"/>
      <c r="F23" s="315"/>
      <c r="G23" s="318"/>
      <c r="H23" s="317"/>
      <c r="I23" s="315"/>
      <c r="J23" s="318"/>
      <c r="K23" s="315"/>
      <c r="L23" s="312"/>
    </row>
    <row r="24" spans="1:12" ht="16.5">
      <c r="A24" s="307">
        <v>6</v>
      </c>
      <c r="B24" s="308"/>
      <c r="C24" s="233" t="s">
        <v>695</v>
      </c>
      <c r="D24" s="309" t="s">
        <v>696</v>
      </c>
      <c r="E24" s="310" t="s">
        <v>697</v>
      </c>
      <c r="F24" s="311"/>
      <c r="G24" s="312">
        <v>133068</v>
      </c>
      <c r="H24" s="310" t="s">
        <v>698</v>
      </c>
      <c r="I24" s="311"/>
      <c r="J24" s="312">
        <v>137292</v>
      </c>
      <c r="K24" s="311"/>
      <c r="L24" s="312">
        <f>J24-G24</f>
        <v>4224</v>
      </c>
    </row>
    <row r="25" spans="1:12" ht="16.5">
      <c r="A25" s="307"/>
      <c r="B25" s="308"/>
      <c r="C25" s="233"/>
      <c r="D25" s="309"/>
      <c r="E25" s="320"/>
      <c r="F25" s="311"/>
      <c r="G25" s="312"/>
      <c r="H25" s="320"/>
      <c r="I25" s="311"/>
      <c r="J25" s="312"/>
      <c r="K25" s="311"/>
      <c r="L25" s="312"/>
    </row>
    <row r="26" spans="1:12" ht="16.5">
      <c r="A26" s="307">
        <v>7</v>
      </c>
      <c r="B26" s="308"/>
      <c r="C26" s="233" t="s">
        <v>699</v>
      </c>
      <c r="D26" s="309" t="s">
        <v>700</v>
      </c>
      <c r="E26" s="317" t="s">
        <v>701</v>
      </c>
      <c r="F26" s="311"/>
      <c r="G26" s="312">
        <v>142368</v>
      </c>
      <c r="H26" s="317" t="s">
        <v>702</v>
      </c>
      <c r="I26" s="311"/>
      <c r="J26" s="312">
        <v>146544</v>
      </c>
      <c r="K26" s="311"/>
      <c r="L26" s="312">
        <v>4176</v>
      </c>
    </row>
    <row r="27" spans="1:12" ht="11.25" customHeight="1">
      <c r="A27" s="321"/>
      <c r="B27" s="322"/>
      <c r="C27" s="323"/>
      <c r="D27" s="324"/>
      <c r="E27" s="325"/>
      <c r="F27" s="326"/>
      <c r="G27" s="327"/>
      <c r="H27" s="328"/>
      <c r="I27" s="326"/>
      <c r="J27" s="327"/>
      <c r="K27" s="326"/>
      <c r="L27" s="329"/>
    </row>
    <row r="28" spans="1:12" ht="16.5" customHeight="1">
      <c r="A28" s="330"/>
      <c r="B28" s="330"/>
      <c r="C28" s="86"/>
      <c r="D28" s="331"/>
      <c r="E28" s="311"/>
      <c r="F28" s="315"/>
      <c r="G28" s="332"/>
      <c r="H28" s="311"/>
      <c r="I28" s="315"/>
      <c r="J28" s="332"/>
      <c r="K28" s="315"/>
      <c r="L28" s="333"/>
    </row>
    <row r="29" spans="1:12">
      <c r="A29" s="201" t="s">
        <v>703</v>
      </c>
      <c r="C29" s="201"/>
      <c r="D29" s="201" t="s">
        <v>704</v>
      </c>
      <c r="E29" s="201"/>
      <c r="F29" s="201"/>
      <c r="G29" s="201"/>
      <c r="H29" s="201" t="s">
        <v>441</v>
      </c>
      <c r="I29" s="201"/>
      <c r="J29" s="201"/>
      <c r="K29" s="201"/>
      <c r="L29" s="201"/>
    </row>
    <row r="30" spans="1:12">
      <c r="A30" s="201"/>
      <c r="B30" s="201"/>
      <c r="C30" s="201"/>
      <c r="D30" s="201"/>
      <c r="E30" s="201"/>
      <c r="F30" s="201"/>
      <c r="G30" s="201"/>
      <c r="H30" s="201"/>
      <c r="I30" s="201"/>
      <c r="J30" s="201"/>
      <c r="K30" s="201"/>
      <c r="L30" s="201"/>
    </row>
    <row r="31" spans="1:12">
      <c r="A31" s="201"/>
      <c r="B31" s="201"/>
      <c r="C31" s="201"/>
      <c r="D31" s="201"/>
      <c r="E31" s="201"/>
      <c r="F31" s="201"/>
      <c r="G31" s="201"/>
      <c r="H31" s="201"/>
      <c r="I31" s="201"/>
      <c r="J31" s="201"/>
      <c r="K31" s="201"/>
      <c r="L31" s="201"/>
    </row>
    <row r="32" spans="1:12">
      <c r="A32" s="201"/>
      <c r="B32" s="201" t="s">
        <v>705</v>
      </c>
      <c r="C32" s="201"/>
      <c r="D32" s="201" t="s">
        <v>706</v>
      </c>
      <c r="E32" s="201"/>
      <c r="F32" s="201"/>
      <c r="G32" s="201"/>
      <c r="H32" s="201" t="s">
        <v>707</v>
      </c>
      <c r="I32" s="201"/>
      <c r="J32" s="201"/>
      <c r="K32" s="201"/>
      <c r="L32" s="201"/>
    </row>
    <row r="33" spans="1:12">
      <c r="A33" s="334"/>
      <c r="B33" s="334"/>
      <c r="C33" s="334" t="s">
        <v>708</v>
      </c>
      <c r="D33" s="334" t="s">
        <v>709</v>
      </c>
      <c r="E33" s="334"/>
      <c r="F33" s="334"/>
      <c r="G33" s="334"/>
      <c r="H33" s="334" t="s">
        <v>710</v>
      </c>
      <c r="I33" s="334"/>
      <c r="J33" s="334"/>
      <c r="K33" s="334"/>
      <c r="L33" s="334"/>
    </row>
    <row r="34" spans="1:12">
      <c r="A34" s="334"/>
      <c r="B34" s="334" t="s">
        <v>711</v>
      </c>
      <c r="C34" s="334"/>
      <c r="D34" s="334"/>
      <c r="E34" s="334"/>
      <c r="F34" s="334"/>
      <c r="G34" s="334"/>
      <c r="H34" s="334"/>
      <c r="I34" s="334"/>
      <c r="J34" s="334"/>
      <c r="K34" s="334"/>
      <c r="L34" s="334"/>
    </row>
    <row r="35" spans="1:12">
      <c r="C35" s="334" t="s">
        <v>712</v>
      </c>
    </row>
    <row r="36" spans="1:12">
      <c r="C36" s="334"/>
    </row>
    <row r="37" spans="1:12">
      <c r="A37" s="1" t="s">
        <v>657</v>
      </c>
      <c r="B37" s="1"/>
      <c r="C37" s="1"/>
      <c r="L37" s="176" t="s">
        <v>658</v>
      </c>
    </row>
    <row r="38" spans="1:12">
      <c r="A38" s="1" t="s">
        <v>713</v>
      </c>
      <c r="B38" s="256"/>
      <c r="C38" s="256"/>
    </row>
    <row r="40" spans="1:12" ht="18.75">
      <c r="A40" s="257" t="s">
        <v>660</v>
      </c>
      <c r="B40" s="258"/>
      <c r="C40" s="258"/>
      <c r="D40" s="258"/>
      <c r="E40" s="258"/>
      <c r="F40" s="258"/>
      <c r="G40" s="258"/>
      <c r="H40" s="258"/>
      <c r="I40" s="258"/>
      <c r="J40" s="258"/>
      <c r="K40" s="258"/>
      <c r="L40" s="259"/>
    </row>
    <row r="41" spans="1:12" ht="15.75">
      <c r="A41" s="260" t="s">
        <v>661</v>
      </c>
      <c r="B41" s="261"/>
      <c r="C41" s="261"/>
      <c r="D41" s="261"/>
      <c r="E41" s="261"/>
      <c r="F41" s="261"/>
      <c r="G41" s="261"/>
      <c r="H41" s="261"/>
      <c r="I41" s="261"/>
      <c r="J41" s="261"/>
      <c r="K41" s="261"/>
      <c r="L41" s="262"/>
    </row>
    <row r="42" spans="1:12" ht="15.75">
      <c r="A42" s="263"/>
      <c r="B42" s="264"/>
      <c r="C42" s="264"/>
      <c r="D42" s="264"/>
      <c r="E42" s="264"/>
      <c r="F42" s="264"/>
      <c r="G42" s="264"/>
      <c r="H42" s="264"/>
      <c r="I42" s="264"/>
      <c r="J42" s="264"/>
      <c r="K42" s="264"/>
      <c r="L42" s="265"/>
    </row>
    <row r="43" spans="1:12">
      <c r="A43" s="266" t="s">
        <v>714</v>
      </c>
      <c r="B43" s="128"/>
      <c r="C43" s="128"/>
      <c r="D43" s="128"/>
      <c r="E43" s="128"/>
      <c r="F43" s="128"/>
      <c r="G43" s="128"/>
      <c r="H43" s="128"/>
      <c r="I43" s="128"/>
      <c r="J43" s="128"/>
      <c r="K43" s="128"/>
      <c r="L43" s="129"/>
    </row>
    <row r="44" spans="1:12" ht="15.75">
      <c r="A44" s="267" t="s">
        <v>663</v>
      </c>
      <c r="B44" s="268"/>
      <c r="C44" s="270"/>
      <c r="D44" s="335"/>
      <c r="E44" s="271" t="s">
        <v>664</v>
      </c>
      <c r="F44" s="271"/>
      <c r="G44" s="272"/>
      <c r="H44" s="273" t="s">
        <v>665</v>
      </c>
      <c r="I44" s="271"/>
      <c r="J44" s="272"/>
      <c r="K44" s="269"/>
      <c r="L44" s="336"/>
    </row>
    <row r="45" spans="1:12" ht="15.75">
      <c r="A45" s="274" t="s">
        <v>667</v>
      </c>
      <c r="B45" s="275"/>
      <c r="C45" s="277" t="s">
        <v>668</v>
      </c>
      <c r="D45" s="337" t="s">
        <v>669</v>
      </c>
      <c r="E45" s="271" t="s">
        <v>670</v>
      </c>
      <c r="F45" s="271"/>
      <c r="G45" s="272"/>
      <c r="H45" s="273" t="s">
        <v>670</v>
      </c>
      <c r="I45" s="271"/>
      <c r="J45" s="272"/>
      <c r="K45" s="278" t="s">
        <v>666</v>
      </c>
      <c r="L45" s="279"/>
    </row>
    <row r="46" spans="1:12" ht="15.75">
      <c r="A46" s="338" t="s">
        <v>672</v>
      </c>
      <c r="B46" s="281" t="s">
        <v>673</v>
      </c>
      <c r="C46" s="283"/>
      <c r="D46" s="339"/>
      <c r="E46" s="284" t="s">
        <v>674</v>
      </c>
      <c r="F46" s="285" t="s">
        <v>675</v>
      </c>
      <c r="G46" s="286"/>
      <c r="H46" s="284" t="s">
        <v>674</v>
      </c>
      <c r="I46" s="287" t="s">
        <v>675</v>
      </c>
      <c r="J46" s="268"/>
      <c r="K46" s="278" t="s">
        <v>671</v>
      </c>
      <c r="L46" s="279"/>
    </row>
    <row r="47" spans="1:12">
      <c r="A47" s="293">
        <v>1</v>
      </c>
      <c r="B47" s="291">
        <v>2</v>
      </c>
      <c r="C47" s="293">
        <v>3</v>
      </c>
      <c r="D47" s="291">
        <v>4</v>
      </c>
      <c r="E47" s="293">
        <v>5</v>
      </c>
      <c r="F47" s="294">
        <v>6</v>
      </c>
      <c r="G47" s="295"/>
      <c r="H47" s="293">
        <v>7</v>
      </c>
      <c r="I47" s="294">
        <v>8</v>
      </c>
      <c r="J47" s="295"/>
      <c r="K47" s="296">
        <v>9</v>
      </c>
      <c r="L47" s="295"/>
    </row>
    <row r="48" spans="1:12" ht="16.5">
      <c r="A48" s="308">
        <v>8</v>
      </c>
      <c r="B48" s="308"/>
      <c r="C48" s="77" t="s">
        <v>715</v>
      </c>
      <c r="D48" s="319"/>
      <c r="E48" s="340"/>
      <c r="F48" s="311"/>
      <c r="G48" s="312"/>
      <c r="H48" s="340"/>
      <c r="I48" s="311"/>
      <c r="J48" s="312"/>
      <c r="K48" s="311"/>
      <c r="L48" s="312"/>
    </row>
    <row r="49" spans="1:12" ht="16.5">
      <c r="A49" s="308"/>
      <c r="B49" s="308"/>
      <c r="C49" s="77" t="s">
        <v>716</v>
      </c>
      <c r="D49" s="319" t="s">
        <v>717</v>
      </c>
      <c r="E49" s="310" t="s">
        <v>718</v>
      </c>
      <c r="F49" s="311"/>
      <c r="G49" s="312">
        <v>124656</v>
      </c>
      <c r="H49" s="317" t="s">
        <v>719</v>
      </c>
      <c r="I49" s="313"/>
      <c r="J49" s="312">
        <v>129060</v>
      </c>
      <c r="K49" s="311"/>
      <c r="L49" s="312">
        <f>J49-G49</f>
        <v>4404</v>
      </c>
    </row>
    <row r="50" spans="1:12" ht="13.5" customHeight="1">
      <c r="A50" s="308"/>
      <c r="B50" s="308"/>
      <c r="C50" s="77"/>
      <c r="D50" s="319"/>
      <c r="E50" s="310"/>
      <c r="F50" s="311"/>
      <c r="G50" s="312"/>
      <c r="H50" s="317"/>
      <c r="I50" s="313"/>
      <c r="J50" s="312"/>
      <c r="K50" s="311"/>
      <c r="L50" s="312"/>
    </row>
    <row r="51" spans="1:12" ht="16.5">
      <c r="A51" s="308">
        <v>9</v>
      </c>
      <c r="B51" s="341"/>
      <c r="C51" s="77" t="s">
        <v>720</v>
      </c>
      <c r="D51" s="319"/>
      <c r="E51" s="310"/>
      <c r="F51" s="311"/>
      <c r="G51" s="312"/>
      <c r="H51" s="317"/>
      <c r="I51" s="313"/>
      <c r="J51" s="312"/>
      <c r="K51" s="311"/>
      <c r="L51" s="312"/>
    </row>
    <row r="52" spans="1:12" ht="16.5">
      <c r="A52" s="308"/>
      <c r="B52" s="341"/>
      <c r="C52" s="201" t="s">
        <v>721</v>
      </c>
      <c r="D52" s="319"/>
      <c r="E52" s="310"/>
      <c r="F52" s="311"/>
      <c r="G52" s="312"/>
      <c r="H52" s="125"/>
      <c r="I52" s="160"/>
      <c r="J52" s="125"/>
      <c r="L52" s="125"/>
    </row>
    <row r="53" spans="1:12" ht="16.5">
      <c r="A53" s="308"/>
      <c r="B53" s="341"/>
      <c r="C53" s="77" t="s">
        <v>722</v>
      </c>
      <c r="D53" s="319" t="s">
        <v>723</v>
      </c>
      <c r="E53" s="310" t="s">
        <v>724</v>
      </c>
      <c r="F53" s="311"/>
      <c r="G53" s="342">
        <v>248088</v>
      </c>
      <c r="H53" s="317" t="s">
        <v>725</v>
      </c>
      <c r="I53" s="313"/>
      <c r="J53" s="342">
        <v>261096</v>
      </c>
      <c r="K53" s="311"/>
      <c r="L53" s="312">
        <f>J53-G53</f>
        <v>13008</v>
      </c>
    </row>
    <row r="54" spans="1:12" ht="13.5" customHeight="1">
      <c r="A54" s="308"/>
      <c r="B54" s="341"/>
      <c r="C54" s="308"/>
      <c r="D54" s="308"/>
      <c r="E54" s="310"/>
      <c r="F54" s="311"/>
      <c r="G54" s="317"/>
      <c r="H54" s="317"/>
      <c r="I54" s="313"/>
      <c r="J54" s="317"/>
      <c r="K54" s="311"/>
      <c r="L54" s="317"/>
    </row>
    <row r="55" spans="1:12" ht="16.5">
      <c r="A55" s="308">
        <v>10</v>
      </c>
      <c r="B55" s="341"/>
      <c r="C55" s="77" t="s">
        <v>720</v>
      </c>
      <c r="D55" s="319"/>
      <c r="E55" s="310"/>
      <c r="F55" s="311"/>
      <c r="G55" s="312"/>
      <c r="H55" s="317"/>
      <c r="I55" s="313"/>
      <c r="J55" s="312"/>
      <c r="K55" s="311"/>
      <c r="L55" s="312"/>
    </row>
    <row r="56" spans="1:12" ht="16.5">
      <c r="A56" s="308"/>
      <c r="B56" s="308"/>
      <c r="C56" s="201" t="s">
        <v>721</v>
      </c>
      <c r="D56" s="319"/>
      <c r="E56" s="310"/>
      <c r="F56" s="311"/>
      <c r="G56" s="312"/>
      <c r="H56" s="317"/>
      <c r="I56" s="313"/>
      <c r="J56" s="312"/>
      <c r="K56" s="311"/>
      <c r="L56" s="312"/>
    </row>
    <row r="57" spans="1:12" ht="16.5">
      <c r="A57" s="308"/>
      <c r="B57" s="308"/>
      <c r="C57" s="77" t="s">
        <v>726</v>
      </c>
      <c r="D57" s="319" t="s">
        <v>727</v>
      </c>
      <c r="E57" s="317" t="s">
        <v>701</v>
      </c>
      <c r="F57" s="311"/>
      <c r="G57" s="312">
        <v>142368</v>
      </c>
      <c r="H57" s="317" t="s">
        <v>702</v>
      </c>
      <c r="I57" s="313"/>
      <c r="J57" s="312">
        <v>146544</v>
      </c>
      <c r="K57" s="311"/>
      <c r="L57" s="312">
        <v>4176</v>
      </c>
    </row>
    <row r="58" spans="1:12" ht="16.5">
      <c r="A58" s="308"/>
      <c r="B58" s="308"/>
      <c r="C58" s="319" t="s">
        <v>728</v>
      </c>
      <c r="D58" s="319"/>
      <c r="E58" s="310"/>
      <c r="F58" s="311"/>
      <c r="G58" s="312"/>
      <c r="H58" s="310"/>
      <c r="I58" s="313"/>
      <c r="J58" s="312"/>
      <c r="K58" s="311"/>
      <c r="L58" s="312"/>
    </row>
    <row r="59" spans="1:12" ht="13.5" customHeight="1">
      <c r="A59" s="308"/>
      <c r="B59" s="308"/>
      <c r="C59" s="77"/>
      <c r="D59" s="309"/>
      <c r="E59" s="310"/>
      <c r="F59" s="311"/>
      <c r="G59" s="312"/>
      <c r="H59" s="310"/>
      <c r="I59" s="311"/>
      <c r="J59" s="312"/>
      <c r="K59" s="311"/>
      <c r="L59" s="312"/>
    </row>
    <row r="60" spans="1:12" ht="16.5">
      <c r="A60" s="308">
        <v>11</v>
      </c>
      <c r="B60" s="308"/>
      <c r="C60" s="77" t="s">
        <v>720</v>
      </c>
      <c r="D60" s="309"/>
      <c r="E60" s="310"/>
      <c r="F60" s="311"/>
      <c r="G60" s="312"/>
      <c r="H60" s="310"/>
      <c r="I60" s="311"/>
      <c r="J60" s="312"/>
      <c r="K60" s="311"/>
      <c r="L60" s="312"/>
    </row>
    <row r="61" spans="1:12" ht="16.5">
      <c r="A61" s="308"/>
      <c r="B61" s="308"/>
      <c r="C61" s="77" t="s">
        <v>721</v>
      </c>
      <c r="D61" s="309"/>
      <c r="E61" s="310"/>
      <c r="F61" s="311"/>
      <c r="G61" s="312"/>
      <c r="H61" s="310"/>
      <c r="I61" s="311"/>
      <c r="J61" s="312"/>
      <c r="K61" s="311"/>
      <c r="L61" s="312"/>
    </row>
    <row r="62" spans="1:12" ht="16.5">
      <c r="A62" s="308"/>
      <c r="B62" s="308"/>
      <c r="C62" s="77" t="s">
        <v>726</v>
      </c>
      <c r="D62" s="309" t="s">
        <v>729</v>
      </c>
      <c r="E62" s="310" t="s">
        <v>701</v>
      </c>
      <c r="F62" s="311"/>
      <c r="G62" s="312">
        <v>142368</v>
      </c>
      <c r="H62" s="310" t="s">
        <v>702</v>
      </c>
      <c r="I62" s="311"/>
      <c r="J62" s="312">
        <v>146544</v>
      </c>
      <c r="K62" s="311"/>
      <c r="L62" s="312">
        <v>4176</v>
      </c>
    </row>
    <row r="63" spans="1:12" ht="16.5">
      <c r="A63" s="308"/>
      <c r="B63" s="308"/>
      <c r="C63" s="319" t="s">
        <v>730</v>
      </c>
      <c r="D63" s="309"/>
      <c r="E63" s="317"/>
      <c r="F63" s="311"/>
      <c r="G63" s="312"/>
      <c r="H63" s="317"/>
      <c r="I63" s="311"/>
      <c r="J63" s="312"/>
      <c r="K63" s="311"/>
      <c r="L63" s="312"/>
    </row>
    <row r="64" spans="1:12" ht="16.5">
      <c r="A64" s="322"/>
      <c r="B64" s="322"/>
      <c r="C64" s="324" t="s">
        <v>731</v>
      </c>
      <c r="D64" s="324"/>
      <c r="E64" s="328"/>
      <c r="F64" s="343"/>
      <c r="G64" s="329"/>
      <c r="H64" s="328"/>
      <c r="I64" s="343"/>
      <c r="J64" s="329"/>
      <c r="K64" s="343"/>
      <c r="L64" s="329"/>
    </row>
    <row r="65" spans="1:12">
      <c r="A65" s="201" t="s">
        <v>703</v>
      </c>
      <c r="C65" s="201"/>
      <c r="D65" s="201" t="s">
        <v>704</v>
      </c>
      <c r="E65" s="201"/>
      <c r="F65" s="201"/>
      <c r="G65" s="201"/>
      <c r="H65" s="201" t="s">
        <v>441</v>
      </c>
      <c r="I65" s="201"/>
      <c r="J65" s="201"/>
      <c r="K65" s="201"/>
      <c r="L65" s="201"/>
    </row>
    <row r="66" spans="1:12">
      <c r="A66" s="201"/>
      <c r="B66" s="201"/>
      <c r="C66" s="201"/>
      <c r="D66" s="201"/>
      <c r="E66" s="201"/>
      <c r="F66" s="201"/>
      <c r="G66" s="201"/>
      <c r="H66" s="201"/>
      <c r="I66" s="201"/>
      <c r="J66" s="201"/>
      <c r="K66" s="201"/>
      <c r="L66" s="201"/>
    </row>
    <row r="67" spans="1:12">
      <c r="A67" s="201"/>
      <c r="B67" s="201"/>
      <c r="C67" s="201"/>
      <c r="D67" s="201"/>
      <c r="E67" s="201"/>
      <c r="F67" s="201"/>
      <c r="G67" s="201"/>
      <c r="H67" s="201"/>
      <c r="I67" s="201"/>
      <c r="J67" s="201"/>
      <c r="K67" s="201"/>
      <c r="L67" s="201"/>
    </row>
    <row r="68" spans="1:12">
      <c r="A68" s="201"/>
      <c r="B68" s="201" t="s">
        <v>705</v>
      </c>
      <c r="C68" s="201"/>
      <c r="D68" s="201" t="s">
        <v>706</v>
      </c>
      <c r="E68" s="201"/>
      <c r="F68" s="201"/>
      <c r="G68" s="201"/>
      <c r="H68" s="201" t="s">
        <v>707</v>
      </c>
      <c r="I68" s="201"/>
      <c r="J68" s="201"/>
      <c r="K68" s="201"/>
      <c r="L68" s="201"/>
    </row>
    <row r="69" spans="1:12">
      <c r="A69" s="334"/>
      <c r="B69" s="334"/>
      <c r="C69" s="334" t="s">
        <v>708</v>
      </c>
      <c r="D69" s="334" t="s">
        <v>709</v>
      </c>
      <c r="E69" s="334"/>
      <c r="F69" s="334"/>
      <c r="G69" s="334"/>
      <c r="H69" s="334" t="s">
        <v>710</v>
      </c>
      <c r="I69" s="334"/>
      <c r="J69" s="334"/>
      <c r="K69" s="334"/>
      <c r="L69" s="334"/>
    </row>
    <row r="70" spans="1:12">
      <c r="A70" s="334"/>
      <c r="B70" s="334" t="s">
        <v>711</v>
      </c>
      <c r="C70" s="334"/>
      <c r="D70" s="334"/>
      <c r="E70" s="334"/>
      <c r="F70" s="334"/>
      <c r="G70" s="334"/>
      <c r="H70" s="334"/>
      <c r="I70" s="334"/>
      <c r="J70" s="334"/>
      <c r="K70" s="334"/>
      <c r="L70" s="334"/>
    </row>
    <row r="71" spans="1:12">
      <c r="C71" s="334" t="s">
        <v>712</v>
      </c>
    </row>
    <row r="72" spans="1:12">
      <c r="A72" s="334"/>
      <c r="B72" s="334"/>
      <c r="C72" s="334"/>
      <c r="D72" s="334"/>
      <c r="E72" s="334"/>
      <c r="F72" s="334"/>
      <c r="G72" s="334"/>
      <c r="H72" s="334"/>
      <c r="I72" s="334"/>
      <c r="J72" s="334"/>
      <c r="K72" s="334"/>
      <c r="L72" s="334"/>
    </row>
    <row r="73" spans="1:12">
      <c r="A73" s="1" t="s">
        <v>657</v>
      </c>
      <c r="B73" s="1"/>
      <c r="C73" s="1"/>
      <c r="L73" s="176" t="s">
        <v>658</v>
      </c>
    </row>
    <row r="74" spans="1:12">
      <c r="A74" s="1" t="s">
        <v>732</v>
      </c>
      <c r="B74" s="256"/>
      <c r="C74" s="256"/>
    </row>
    <row r="76" spans="1:12" ht="18.75">
      <c r="A76" s="257" t="s">
        <v>660</v>
      </c>
      <c r="B76" s="258"/>
      <c r="C76" s="258"/>
      <c r="D76" s="258"/>
      <c r="E76" s="258"/>
      <c r="F76" s="258"/>
      <c r="G76" s="258"/>
      <c r="H76" s="258"/>
      <c r="I76" s="258"/>
      <c r="J76" s="258"/>
      <c r="K76" s="258"/>
      <c r="L76" s="259"/>
    </row>
    <row r="77" spans="1:12" ht="15.75">
      <c r="A77" s="260" t="s">
        <v>661</v>
      </c>
      <c r="B77" s="261"/>
      <c r="C77" s="261"/>
      <c r="D77" s="261"/>
      <c r="E77" s="261"/>
      <c r="F77" s="261"/>
      <c r="G77" s="261"/>
      <c r="H77" s="261"/>
      <c r="I77" s="261"/>
      <c r="J77" s="261"/>
      <c r="K77" s="261"/>
      <c r="L77" s="262"/>
    </row>
    <row r="78" spans="1:12" ht="15.75">
      <c r="A78" s="263"/>
      <c r="B78" s="264"/>
      <c r="C78" s="264"/>
      <c r="D78" s="264"/>
      <c r="E78" s="264"/>
      <c r="F78" s="264"/>
      <c r="G78" s="264"/>
      <c r="H78" s="264"/>
      <c r="I78" s="264"/>
      <c r="J78" s="264"/>
      <c r="K78" s="264"/>
      <c r="L78" s="265"/>
    </row>
    <row r="79" spans="1:12">
      <c r="A79" s="266" t="s">
        <v>733</v>
      </c>
      <c r="B79" s="128"/>
      <c r="C79" s="128"/>
      <c r="D79" s="128"/>
      <c r="E79" s="128"/>
      <c r="F79" s="128"/>
      <c r="G79" s="128"/>
      <c r="H79" s="128"/>
      <c r="I79" s="128"/>
      <c r="J79" s="128"/>
      <c r="K79" s="128"/>
      <c r="L79" s="129"/>
    </row>
    <row r="80" spans="1:12" ht="15.75">
      <c r="A80" s="267" t="s">
        <v>663</v>
      </c>
      <c r="B80" s="268"/>
      <c r="C80" s="269"/>
      <c r="D80" s="270"/>
      <c r="E80" s="271" t="s">
        <v>664</v>
      </c>
      <c r="F80" s="271"/>
      <c r="G80" s="272"/>
      <c r="H80" s="273" t="s">
        <v>665</v>
      </c>
      <c r="I80" s="271"/>
      <c r="J80" s="272"/>
      <c r="K80" s="269"/>
      <c r="L80" s="336"/>
    </row>
    <row r="81" spans="1:12" ht="15.75">
      <c r="A81" s="274" t="s">
        <v>667</v>
      </c>
      <c r="B81" s="275"/>
      <c r="C81" s="276" t="s">
        <v>668</v>
      </c>
      <c r="D81" s="277" t="s">
        <v>669</v>
      </c>
      <c r="E81" s="271" t="s">
        <v>670</v>
      </c>
      <c r="F81" s="271"/>
      <c r="G81" s="272"/>
      <c r="H81" s="273" t="s">
        <v>670</v>
      </c>
      <c r="I81" s="271"/>
      <c r="J81" s="272"/>
      <c r="K81" s="278" t="s">
        <v>666</v>
      </c>
      <c r="L81" s="279"/>
    </row>
    <row r="82" spans="1:12" ht="15.75">
      <c r="A82" s="338" t="s">
        <v>672</v>
      </c>
      <c r="B82" s="281" t="s">
        <v>673</v>
      </c>
      <c r="C82" s="283"/>
      <c r="D82" s="283"/>
      <c r="E82" s="344" t="s">
        <v>674</v>
      </c>
      <c r="F82" s="345" t="s">
        <v>675</v>
      </c>
      <c r="G82" s="286"/>
      <c r="H82" s="344" t="s">
        <v>674</v>
      </c>
      <c r="I82" s="267" t="s">
        <v>675</v>
      </c>
      <c r="J82" s="268"/>
      <c r="K82" s="346" t="s">
        <v>671</v>
      </c>
      <c r="L82" s="279"/>
    </row>
    <row r="83" spans="1:12">
      <c r="A83" s="293">
        <v>1</v>
      </c>
      <c r="B83" s="291">
        <v>2</v>
      </c>
      <c r="C83" s="293">
        <v>3</v>
      </c>
      <c r="D83" s="293">
        <v>4</v>
      </c>
      <c r="E83" s="293">
        <v>5</v>
      </c>
      <c r="F83" s="294">
        <v>6</v>
      </c>
      <c r="G83" s="295"/>
      <c r="H83" s="292">
        <v>7</v>
      </c>
      <c r="I83" s="296">
        <v>8</v>
      </c>
      <c r="J83" s="295"/>
      <c r="K83" s="294">
        <v>9</v>
      </c>
      <c r="L83" s="295"/>
    </row>
    <row r="84" spans="1:12" ht="16.5">
      <c r="A84" s="307"/>
      <c r="B84" s="308"/>
      <c r="C84" s="118"/>
      <c r="D84" s="309"/>
      <c r="E84" s="317"/>
      <c r="F84" s="311"/>
      <c r="G84" s="312"/>
      <c r="H84" s="317"/>
      <c r="I84" s="311"/>
      <c r="J84" s="312"/>
      <c r="K84" s="311"/>
      <c r="L84" s="312"/>
    </row>
    <row r="85" spans="1:12" ht="16.5">
      <c r="A85" s="307">
        <v>12</v>
      </c>
      <c r="B85" s="308"/>
      <c r="C85" s="77" t="s">
        <v>720</v>
      </c>
      <c r="D85" s="309"/>
      <c r="E85" s="317"/>
      <c r="F85" s="311"/>
      <c r="G85" s="312"/>
      <c r="H85" s="317"/>
      <c r="I85" s="311"/>
      <c r="J85" s="312"/>
      <c r="K85" s="311"/>
      <c r="L85" s="312"/>
    </row>
    <row r="86" spans="1:12" ht="16.5">
      <c r="A86" s="307"/>
      <c r="B86" s="308"/>
      <c r="C86" s="77" t="s">
        <v>721</v>
      </c>
      <c r="D86" s="309"/>
      <c r="E86" s="317"/>
      <c r="F86" s="311"/>
      <c r="G86" s="312"/>
      <c r="H86" s="317"/>
      <c r="I86" s="311"/>
      <c r="J86" s="312"/>
      <c r="K86" s="311"/>
      <c r="L86" s="312"/>
    </row>
    <row r="87" spans="1:12" ht="16.5">
      <c r="A87" s="308"/>
      <c r="B87" s="341"/>
      <c r="C87" s="77" t="s">
        <v>726</v>
      </c>
      <c r="D87" s="309" t="s">
        <v>734</v>
      </c>
      <c r="E87" s="317" t="s">
        <v>701</v>
      </c>
      <c r="F87" s="311"/>
      <c r="G87" s="312">
        <v>142368</v>
      </c>
      <c r="H87" s="317" t="s">
        <v>702</v>
      </c>
      <c r="I87" s="313"/>
      <c r="J87" s="312">
        <v>146544</v>
      </c>
      <c r="K87" s="313"/>
      <c r="L87" s="312">
        <v>4176</v>
      </c>
    </row>
    <row r="88" spans="1:12" ht="16.5">
      <c r="A88" s="308"/>
      <c r="B88" s="341"/>
      <c r="C88" s="319" t="s">
        <v>735</v>
      </c>
      <c r="D88" s="309"/>
      <c r="E88" s="317"/>
      <c r="F88" s="311"/>
      <c r="G88" s="312"/>
      <c r="H88" s="317"/>
      <c r="I88" s="313"/>
      <c r="J88" s="312"/>
      <c r="K88" s="313"/>
      <c r="L88" s="312"/>
    </row>
    <row r="89" spans="1:12" ht="16.5">
      <c r="A89" s="308"/>
      <c r="B89" s="341"/>
      <c r="C89" s="319" t="s">
        <v>736</v>
      </c>
      <c r="D89" s="309"/>
      <c r="E89" s="317"/>
      <c r="F89" s="311"/>
      <c r="G89" s="312"/>
      <c r="H89" s="317"/>
      <c r="I89" s="313"/>
      <c r="J89" s="312"/>
      <c r="K89" s="313"/>
      <c r="L89" s="312"/>
    </row>
    <row r="90" spans="1:12" ht="16.5">
      <c r="A90" s="308"/>
      <c r="B90" s="341"/>
      <c r="C90" s="319"/>
      <c r="D90" s="309"/>
      <c r="E90" s="317"/>
      <c r="F90" s="311"/>
      <c r="G90" s="312"/>
      <c r="H90" s="317"/>
      <c r="I90" s="313"/>
      <c r="J90" s="312"/>
      <c r="K90" s="313"/>
      <c r="L90" s="312"/>
    </row>
    <row r="91" spans="1:12" ht="16.5">
      <c r="A91" s="308">
        <v>13</v>
      </c>
      <c r="B91" s="341"/>
      <c r="C91" s="77" t="s">
        <v>737</v>
      </c>
      <c r="D91" s="319" t="s">
        <v>738</v>
      </c>
      <c r="E91" s="310" t="s">
        <v>739</v>
      </c>
      <c r="F91" s="313"/>
      <c r="G91" s="312">
        <v>475044</v>
      </c>
      <c r="H91" s="317" t="s">
        <v>740</v>
      </c>
      <c r="I91" s="313"/>
      <c r="J91" s="312">
        <v>342768</v>
      </c>
      <c r="K91" s="311"/>
      <c r="L91" s="312">
        <f>J91-G91</f>
        <v>-132276</v>
      </c>
    </row>
    <row r="92" spans="1:12" ht="16.5">
      <c r="A92" s="308"/>
      <c r="B92" s="341"/>
      <c r="C92" s="77"/>
      <c r="D92" s="309"/>
      <c r="E92" s="310"/>
      <c r="F92" s="311"/>
      <c r="G92" s="312"/>
      <c r="H92" s="317"/>
      <c r="I92" s="311"/>
      <c r="J92" s="312"/>
      <c r="K92" s="311"/>
      <c r="L92" s="312"/>
    </row>
    <row r="93" spans="1:12" ht="16.5">
      <c r="A93" s="308"/>
      <c r="B93" s="341">
        <v>14</v>
      </c>
      <c r="C93" s="77" t="s">
        <v>741</v>
      </c>
      <c r="D93" s="309" t="s">
        <v>717</v>
      </c>
      <c r="E93" s="317"/>
      <c r="F93" s="311"/>
      <c r="G93" s="312">
        <v>0</v>
      </c>
      <c r="H93" s="317" t="s">
        <v>742</v>
      </c>
      <c r="I93" s="311"/>
      <c r="J93" s="312">
        <v>181608</v>
      </c>
      <c r="K93" s="311"/>
      <c r="L93" s="312">
        <v>181608</v>
      </c>
    </row>
    <row r="94" spans="1:12" ht="16.5">
      <c r="A94" s="308"/>
      <c r="B94" s="341"/>
      <c r="C94" s="77"/>
      <c r="D94" s="309"/>
      <c r="E94" s="317"/>
      <c r="F94" s="311"/>
      <c r="G94" s="312"/>
      <c r="H94" s="317"/>
      <c r="I94" s="311"/>
      <c r="J94" s="312"/>
      <c r="K94" s="311"/>
      <c r="L94" s="312"/>
    </row>
    <row r="95" spans="1:12" ht="16.5">
      <c r="A95" s="308"/>
      <c r="B95" s="341"/>
      <c r="C95" s="319"/>
      <c r="D95" s="309"/>
      <c r="E95" s="317"/>
      <c r="F95" s="311"/>
      <c r="G95" s="312"/>
      <c r="H95" s="317"/>
      <c r="I95" s="311"/>
      <c r="J95" s="312"/>
      <c r="K95" s="311"/>
      <c r="L95" s="312"/>
    </row>
    <row r="96" spans="1:12" ht="16.5">
      <c r="A96" s="347"/>
      <c r="B96" s="348"/>
      <c r="C96" s="349" t="s">
        <v>743</v>
      </c>
      <c r="D96" s="350"/>
      <c r="E96" s="351"/>
      <c r="F96" s="352" t="s">
        <v>36</v>
      </c>
      <c r="G96" s="353">
        <f>G93+G91+G87+G62+G57+G53+G49+G26+G24+G22+G20+G18+G16+G14</f>
        <v>3247236</v>
      </c>
      <c r="H96" s="351"/>
      <c r="I96" s="352" t="s">
        <v>36</v>
      </c>
      <c r="J96" s="354">
        <f>J93+J91+J87+J62+J57+J53+J49+J26+J24+J22+J20+J18+J16+J14</f>
        <v>3569904</v>
      </c>
      <c r="K96" s="352" t="s">
        <v>36</v>
      </c>
      <c r="L96" s="353">
        <f>L93+L91+L87+L62+L57+L53+L49+L26+L24+L22+L20+L18+L16+L14</f>
        <v>322668</v>
      </c>
    </row>
    <row r="97" spans="1:12" ht="16.5">
      <c r="A97" s="308"/>
      <c r="B97" s="341"/>
      <c r="C97" s="319"/>
      <c r="D97" s="309"/>
      <c r="E97" s="317"/>
      <c r="F97" s="311"/>
      <c r="G97" s="312"/>
      <c r="H97" s="317"/>
      <c r="I97" s="311"/>
      <c r="J97" s="312"/>
      <c r="K97" s="311"/>
      <c r="L97" s="312"/>
    </row>
    <row r="98" spans="1:12" ht="16.5">
      <c r="A98" s="321"/>
      <c r="B98" s="321"/>
      <c r="C98" s="355"/>
      <c r="D98" s="324"/>
      <c r="E98" s="328"/>
      <c r="F98" s="343"/>
      <c r="G98" s="329"/>
      <c r="H98" s="328"/>
      <c r="I98" s="343"/>
      <c r="J98" s="329"/>
      <c r="K98" s="343"/>
      <c r="L98" s="329"/>
    </row>
    <row r="99" spans="1:12" ht="16.5">
      <c r="A99" s="330"/>
      <c r="B99" s="330"/>
      <c r="C99" s="6"/>
      <c r="D99" s="331"/>
      <c r="E99" s="311"/>
      <c r="F99" s="311"/>
      <c r="G99" s="333"/>
      <c r="H99" s="311"/>
      <c r="I99" s="311"/>
      <c r="J99" s="333"/>
      <c r="K99" s="311"/>
      <c r="L99" s="333"/>
    </row>
    <row r="100" spans="1:12">
      <c r="A100" s="201" t="s">
        <v>703</v>
      </c>
      <c r="C100" s="201"/>
      <c r="D100" s="201" t="s">
        <v>704</v>
      </c>
      <c r="E100" s="201"/>
      <c r="F100" s="201"/>
      <c r="G100" s="201"/>
      <c r="H100" s="201" t="s">
        <v>441</v>
      </c>
      <c r="I100" s="201"/>
      <c r="J100" s="201"/>
      <c r="K100" s="201"/>
      <c r="L100" s="201"/>
    </row>
    <row r="101" spans="1:12" ht="17.25" customHeight="1">
      <c r="A101" s="201"/>
      <c r="B101" s="201"/>
      <c r="C101" s="201"/>
      <c r="D101" s="201"/>
      <c r="E101" s="201"/>
      <c r="F101" s="201"/>
      <c r="G101" s="201"/>
      <c r="H101" s="201"/>
      <c r="I101" s="201"/>
      <c r="J101" s="201"/>
      <c r="K101" s="201"/>
      <c r="L101" s="201"/>
    </row>
    <row r="102" spans="1:12">
      <c r="A102" s="201"/>
      <c r="B102" s="201"/>
      <c r="C102" s="201"/>
      <c r="D102" s="201"/>
      <c r="E102" s="201"/>
      <c r="F102" s="201"/>
      <c r="G102" s="201"/>
      <c r="H102" s="201"/>
      <c r="I102" s="201"/>
      <c r="J102" s="201"/>
      <c r="K102" s="201"/>
      <c r="L102" s="201"/>
    </row>
    <row r="103" spans="1:12">
      <c r="A103" s="201"/>
      <c r="B103" s="201" t="s">
        <v>705</v>
      </c>
      <c r="C103" s="201"/>
      <c r="D103" s="201" t="s">
        <v>706</v>
      </c>
      <c r="E103" s="201"/>
      <c r="F103" s="201"/>
      <c r="G103" s="201"/>
      <c r="H103" s="201" t="s">
        <v>707</v>
      </c>
      <c r="I103" s="201"/>
      <c r="J103" s="201"/>
      <c r="K103" s="201"/>
      <c r="L103" s="201"/>
    </row>
    <row r="104" spans="1:12">
      <c r="A104" s="334"/>
      <c r="B104" s="334"/>
      <c r="C104" s="334" t="s">
        <v>708</v>
      </c>
      <c r="D104" s="334" t="s">
        <v>709</v>
      </c>
      <c r="E104" s="334"/>
      <c r="F104" s="334"/>
      <c r="G104" s="334"/>
      <c r="H104" s="334" t="s">
        <v>710</v>
      </c>
      <c r="I104" s="334"/>
      <c r="J104" s="334"/>
      <c r="K104" s="334"/>
      <c r="L104" s="334"/>
    </row>
    <row r="105" spans="1:12">
      <c r="A105" s="334"/>
      <c r="B105" s="334" t="s">
        <v>711</v>
      </c>
      <c r="C105" s="334"/>
      <c r="D105" s="334"/>
      <c r="E105" s="334"/>
      <c r="F105" s="334"/>
      <c r="G105" s="334"/>
      <c r="H105" s="334"/>
      <c r="I105" s="334"/>
      <c r="J105" s="334"/>
      <c r="K105" s="334"/>
      <c r="L105" s="334"/>
    </row>
    <row r="106" spans="1:12">
      <c r="C106" s="334" t="s">
        <v>712</v>
      </c>
    </row>
    <row r="107" spans="1:12">
      <c r="C107" s="334"/>
    </row>
    <row r="108" spans="1:12">
      <c r="A108" s="1" t="s">
        <v>657</v>
      </c>
      <c r="B108" s="1"/>
      <c r="C108" s="1"/>
      <c r="L108" s="176" t="s">
        <v>658</v>
      </c>
    </row>
    <row r="109" spans="1:12">
      <c r="A109" s="1" t="s">
        <v>744</v>
      </c>
      <c r="B109" s="256"/>
      <c r="C109" s="256"/>
    </row>
    <row r="111" spans="1:12" ht="18.75">
      <c r="A111" s="257" t="s">
        <v>660</v>
      </c>
      <c r="B111" s="258"/>
      <c r="C111" s="258"/>
      <c r="D111" s="258"/>
      <c r="E111" s="258"/>
      <c r="F111" s="258"/>
      <c r="G111" s="258"/>
      <c r="H111" s="258"/>
      <c r="I111" s="258"/>
      <c r="J111" s="258"/>
      <c r="K111" s="258"/>
      <c r="L111" s="259"/>
    </row>
    <row r="112" spans="1:12" ht="15.75">
      <c r="A112" s="260" t="s">
        <v>661</v>
      </c>
      <c r="B112" s="261"/>
      <c r="C112" s="261"/>
      <c r="D112" s="261"/>
      <c r="E112" s="261"/>
      <c r="F112" s="261"/>
      <c r="G112" s="261"/>
      <c r="H112" s="261"/>
      <c r="I112" s="261"/>
      <c r="J112" s="261"/>
      <c r="K112" s="261"/>
      <c r="L112" s="262"/>
    </row>
    <row r="113" spans="1:14" ht="15.75">
      <c r="A113" s="263"/>
      <c r="B113" s="264"/>
      <c r="C113" s="264"/>
      <c r="D113" s="264"/>
      <c r="E113" s="264"/>
      <c r="F113" s="264"/>
      <c r="G113" s="264"/>
      <c r="H113" s="264"/>
      <c r="I113" s="264"/>
      <c r="J113" s="264"/>
      <c r="K113" s="264"/>
      <c r="L113" s="265"/>
    </row>
    <row r="114" spans="1:14">
      <c r="A114" s="266" t="s">
        <v>733</v>
      </c>
      <c r="B114" s="128"/>
      <c r="C114" s="128"/>
      <c r="D114" s="128"/>
      <c r="E114" s="128"/>
      <c r="F114" s="128"/>
      <c r="G114" s="128"/>
      <c r="H114" s="128"/>
      <c r="I114" s="128"/>
      <c r="J114" s="128"/>
      <c r="K114" s="128"/>
      <c r="L114" s="129"/>
    </row>
    <row r="115" spans="1:14" ht="15.75">
      <c r="A115" s="267" t="s">
        <v>663</v>
      </c>
      <c r="B115" s="268"/>
      <c r="C115" s="270"/>
      <c r="D115" s="270"/>
      <c r="E115" s="271" t="s">
        <v>664</v>
      </c>
      <c r="F115" s="271"/>
      <c r="G115" s="272"/>
      <c r="H115" s="273" t="s">
        <v>665</v>
      </c>
      <c r="I115" s="271"/>
      <c r="J115" s="272"/>
      <c r="K115" s="269"/>
      <c r="L115" s="336"/>
    </row>
    <row r="116" spans="1:14" ht="15.75">
      <c r="A116" s="274" t="s">
        <v>667</v>
      </c>
      <c r="B116" s="356"/>
      <c r="C116" s="277" t="s">
        <v>668</v>
      </c>
      <c r="D116" s="277" t="s">
        <v>669</v>
      </c>
      <c r="E116" s="271" t="s">
        <v>670</v>
      </c>
      <c r="F116" s="271"/>
      <c r="G116" s="272"/>
      <c r="H116" s="273" t="s">
        <v>670</v>
      </c>
      <c r="I116" s="271"/>
      <c r="J116" s="272"/>
      <c r="K116" s="278" t="s">
        <v>666</v>
      </c>
      <c r="L116" s="279"/>
    </row>
    <row r="117" spans="1:14" ht="15.75">
      <c r="A117" s="280" t="s">
        <v>672</v>
      </c>
      <c r="B117" s="281" t="s">
        <v>673</v>
      </c>
      <c r="C117" s="283"/>
      <c r="D117" s="283"/>
      <c r="E117" s="284" t="s">
        <v>674</v>
      </c>
      <c r="F117" s="345" t="s">
        <v>675</v>
      </c>
      <c r="G117" s="286"/>
      <c r="H117" s="357" t="s">
        <v>674</v>
      </c>
      <c r="I117" s="267" t="s">
        <v>675</v>
      </c>
      <c r="J117" s="268"/>
      <c r="K117" s="278" t="s">
        <v>671</v>
      </c>
      <c r="L117" s="279"/>
    </row>
    <row r="118" spans="1:14">
      <c r="A118" s="347">
        <v>1</v>
      </c>
      <c r="B118" s="347">
        <v>2</v>
      </c>
      <c r="C118" s="293">
        <v>3</v>
      </c>
      <c r="D118" s="293">
        <v>4</v>
      </c>
      <c r="E118" s="293">
        <v>5</v>
      </c>
      <c r="F118" s="296">
        <v>6</v>
      </c>
      <c r="G118" s="295"/>
      <c r="H118" s="291">
        <v>7</v>
      </c>
      <c r="I118" s="296">
        <v>8</v>
      </c>
      <c r="J118" s="295"/>
      <c r="K118" s="296">
        <v>9</v>
      </c>
      <c r="L118" s="295"/>
    </row>
    <row r="119" spans="1:14" ht="15.75">
      <c r="A119" s="358"/>
      <c r="B119" s="358"/>
      <c r="C119" s="359" t="s">
        <v>745</v>
      </c>
      <c r="D119" s="308"/>
      <c r="E119" s="308"/>
      <c r="F119" s="307"/>
      <c r="G119" s="341"/>
      <c r="H119" s="358"/>
      <c r="I119" s="330"/>
      <c r="J119" s="360"/>
      <c r="K119" s="307"/>
      <c r="L119" s="341"/>
    </row>
    <row r="120" spans="1:14" ht="16.5">
      <c r="A120" s="308"/>
      <c r="B120" s="308"/>
      <c r="C120" s="77"/>
      <c r="D120" s="319"/>
      <c r="E120" s="310"/>
      <c r="F120" s="313"/>
      <c r="G120" s="312"/>
      <c r="H120" s="310"/>
      <c r="I120" s="311"/>
      <c r="J120" s="312"/>
      <c r="K120" s="313"/>
      <c r="L120" s="312"/>
    </row>
    <row r="121" spans="1:14">
      <c r="A121" s="163">
        <v>1</v>
      </c>
      <c r="B121" s="163"/>
      <c r="C121" s="233" t="s">
        <v>746</v>
      </c>
      <c r="D121" s="361" t="s">
        <v>747</v>
      </c>
      <c r="E121" s="125"/>
      <c r="F121" s="362" t="s">
        <v>36</v>
      </c>
      <c r="G121" s="363">
        <v>62500</v>
      </c>
      <c r="H121" s="124"/>
      <c r="I121" s="362" t="s">
        <v>36</v>
      </c>
      <c r="J121" s="363">
        <v>62500</v>
      </c>
      <c r="K121" s="6" t="s">
        <v>36</v>
      </c>
      <c r="L121" s="363">
        <v>0</v>
      </c>
    </row>
    <row r="122" spans="1:14" ht="16.5">
      <c r="A122" s="163">
        <v>2</v>
      </c>
      <c r="B122" s="163"/>
      <c r="C122" s="233" t="s">
        <v>746</v>
      </c>
      <c r="D122" s="319" t="s">
        <v>748</v>
      </c>
      <c r="E122" s="310"/>
      <c r="F122" s="311"/>
      <c r="G122" s="312">
        <v>50000</v>
      </c>
      <c r="H122" s="310"/>
      <c r="I122" s="311"/>
      <c r="J122" s="364">
        <v>57500</v>
      </c>
      <c r="K122" s="311"/>
      <c r="L122" s="312">
        <f>J122-G122</f>
        <v>7500</v>
      </c>
    </row>
    <row r="123" spans="1:14">
      <c r="A123" s="163">
        <v>3</v>
      </c>
      <c r="B123" s="163"/>
      <c r="C123" s="233" t="s">
        <v>746</v>
      </c>
      <c r="D123" s="361" t="s">
        <v>749</v>
      </c>
      <c r="E123" s="124"/>
      <c r="F123" s="6"/>
      <c r="G123" s="363">
        <v>55000</v>
      </c>
      <c r="H123" s="365"/>
      <c r="I123" s="366"/>
      <c r="J123" s="363">
        <v>55000</v>
      </c>
      <c r="K123" s="6"/>
      <c r="L123" s="363">
        <v>0</v>
      </c>
    </row>
    <row r="124" spans="1:14">
      <c r="A124" s="163">
        <v>4</v>
      </c>
      <c r="B124" s="163"/>
      <c r="C124" s="233" t="s">
        <v>746</v>
      </c>
      <c r="D124" s="361" t="s">
        <v>750</v>
      </c>
      <c r="E124" s="124"/>
      <c r="G124" s="363">
        <v>62500</v>
      </c>
      <c r="H124" s="365"/>
      <c r="I124" s="176"/>
      <c r="J124" s="363">
        <v>62500</v>
      </c>
      <c r="L124" s="363">
        <f>J124-G124</f>
        <v>0</v>
      </c>
    </row>
    <row r="125" spans="1:14">
      <c r="A125" s="124"/>
      <c r="B125" s="163">
        <v>5</v>
      </c>
      <c r="C125" s="233" t="s">
        <v>746</v>
      </c>
      <c r="D125" s="367" t="s">
        <v>751</v>
      </c>
      <c r="E125" s="124"/>
      <c r="F125" s="6"/>
      <c r="G125" s="363">
        <v>0</v>
      </c>
      <c r="H125" s="365"/>
      <c r="I125" s="366"/>
      <c r="J125" s="363">
        <v>50000</v>
      </c>
      <c r="K125" s="6"/>
      <c r="L125" s="363">
        <v>50000</v>
      </c>
    </row>
    <row r="126" spans="1:14">
      <c r="A126" s="163">
        <v>6</v>
      </c>
      <c r="B126" s="163"/>
      <c r="C126" s="233" t="s">
        <v>746</v>
      </c>
      <c r="D126" s="361" t="s">
        <v>752</v>
      </c>
      <c r="E126" s="124"/>
      <c r="F126" s="6"/>
      <c r="G126" s="363">
        <v>57500</v>
      </c>
      <c r="H126" s="365"/>
      <c r="I126" s="366"/>
      <c r="J126" s="363">
        <v>55000</v>
      </c>
      <c r="K126" s="6"/>
      <c r="L126" s="363">
        <f>J126-G126</f>
        <v>-2500</v>
      </c>
    </row>
    <row r="127" spans="1:14">
      <c r="A127" s="163">
        <v>7</v>
      </c>
      <c r="B127" s="163"/>
      <c r="C127" s="233" t="s">
        <v>746</v>
      </c>
      <c r="D127" s="361" t="s">
        <v>753</v>
      </c>
      <c r="E127" s="124"/>
      <c r="F127" s="6"/>
      <c r="G127" s="363">
        <v>57500</v>
      </c>
      <c r="H127" s="365"/>
      <c r="I127" s="366"/>
      <c r="J127" s="363">
        <v>57500</v>
      </c>
      <c r="K127" s="6"/>
      <c r="L127" s="363">
        <v>0</v>
      </c>
    </row>
    <row r="128" spans="1:14">
      <c r="A128" s="163">
        <v>8</v>
      </c>
      <c r="B128" s="163"/>
      <c r="C128" s="233" t="s">
        <v>746</v>
      </c>
      <c r="D128" s="361" t="s">
        <v>754</v>
      </c>
      <c r="E128" s="124"/>
      <c r="F128" s="6"/>
      <c r="G128" s="363">
        <v>62500</v>
      </c>
      <c r="H128" s="365"/>
      <c r="I128" s="362"/>
      <c r="J128" s="363">
        <v>55000</v>
      </c>
      <c r="K128" s="6"/>
      <c r="L128" s="363">
        <f>J128-G128</f>
        <v>-7500</v>
      </c>
      <c r="N128" s="46"/>
    </row>
    <row r="129" spans="1:14">
      <c r="A129" s="163">
        <v>9</v>
      </c>
      <c r="B129" s="163"/>
      <c r="C129" s="233" t="s">
        <v>746</v>
      </c>
      <c r="D129" s="361" t="s">
        <v>755</v>
      </c>
      <c r="E129" s="125"/>
      <c r="F129" s="160"/>
      <c r="G129" s="363">
        <v>50000</v>
      </c>
      <c r="H129" s="365"/>
      <c r="I129" s="362"/>
      <c r="J129" s="363">
        <v>50000</v>
      </c>
      <c r="K129" s="160"/>
      <c r="L129" s="363">
        <v>0</v>
      </c>
      <c r="N129" s="46"/>
    </row>
    <row r="130" spans="1:14">
      <c r="A130" s="163">
        <v>10</v>
      </c>
      <c r="B130" s="163"/>
      <c r="C130" s="233" t="s">
        <v>746</v>
      </c>
      <c r="D130" s="361" t="s">
        <v>756</v>
      </c>
      <c r="E130" s="124"/>
      <c r="F130" s="160"/>
      <c r="G130" s="363">
        <v>55000</v>
      </c>
      <c r="H130" s="365"/>
      <c r="I130" s="362"/>
      <c r="J130" s="363">
        <v>50000</v>
      </c>
      <c r="K130" s="160"/>
      <c r="L130" s="363">
        <f>J130-G130</f>
        <v>-5000</v>
      </c>
    </row>
    <row r="131" spans="1:14">
      <c r="A131" s="163">
        <v>11</v>
      </c>
      <c r="B131" s="163"/>
      <c r="C131" s="233" t="s">
        <v>746</v>
      </c>
      <c r="D131" s="361" t="s">
        <v>757</v>
      </c>
      <c r="E131" s="124"/>
      <c r="F131" s="160"/>
      <c r="G131" s="363">
        <v>55000</v>
      </c>
      <c r="H131" s="365"/>
      <c r="I131" s="362"/>
      <c r="J131" s="363">
        <v>50000</v>
      </c>
      <c r="K131" s="160"/>
      <c r="L131" s="363">
        <f>J131-G131</f>
        <v>-5000</v>
      </c>
    </row>
    <row r="132" spans="1:14">
      <c r="A132" s="163">
        <v>12</v>
      </c>
      <c r="B132" s="368"/>
      <c r="C132" s="233" t="s">
        <v>746</v>
      </c>
      <c r="D132" s="361" t="s">
        <v>758</v>
      </c>
      <c r="E132" s="124"/>
      <c r="F132" s="6"/>
      <c r="G132" s="363">
        <v>55000</v>
      </c>
      <c r="H132" s="365"/>
      <c r="I132" s="362"/>
      <c r="J132" s="363">
        <v>50000</v>
      </c>
      <c r="K132" s="160"/>
      <c r="L132" s="363">
        <f>J132-G132</f>
        <v>-5000</v>
      </c>
    </row>
    <row r="133" spans="1:14">
      <c r="A133" s="163">
        <v>13</v>
      </c>
      <c r="B133" s="163"/>
      <c r="C133" s="233" t="s">
        <v>746</v>
      </c>
      <c r="D133" s="361" t="s">
        <v>759</v>
      </c>
      <c r="E133" s="124"/>
      <c r="F133" s="6"/>
      <c r="G133" s="363">
        <v>55000</v>
      </c>
      <c r="H133" s="365"/>
      <c r="I133" s="366"/>
      <c r="J133" s="363">
        <v>50000</v>
      </c>
      <c r="K133" s="6"/>
      <c r="L133" s="363">
        <f>J133-G133</f>
        <v>-5000</v>
      </c>
    </row>
    <row r="134" spans="1:14">
      <c r="A134" s="163">
        <v>14</v>
      </c>
      <c r="B134" s="163"/>
      <c r="C134" s="233" t="s">
        <v>746</v>
      </c>
      <c r="D134" s="361" t="s">
        <v>760</v>
      </c>
      <c r="E134" s="365"/>
      <c r="F134" s="366"/>
      <c r="G134" s="363">
        <v>62500</v>
      </c>
      <c r="H134" s="365"/>
      <c r="I134" s="366"/>
      <c r="J134" s="363">
        <v>55000</v>
      </c>
      <c r="K134" s="366"/>
      <c r="L134" s="363">
        <f>J134-G134</f>
        <v>-7500</v>
      </c>
    </row>
    <row r="135" spans="1:14">
      <c r="A135" s="127"/>
      <c r="B135" s="369"/>
      <c r="C135" s="370"/>
      <c r="D135" s="371"/>
      <c r="E135" s="372"/>
      <c r="F135" s="373"/>
      <c r="G135" s="374"/>
      <c r="H135" s="372"/>
      <c r="I135" s="373"/>
      <c r="J135" s="374"/>
      <c r="K135" s="373"/>
      <c r="L135" s="374"/>
    </row>
    <row r="136" spans="1:14">
      <c r="A136" s="6"/>
      <c r="B136" s="375"/>
      <c r="C136" s="366"/>
      <c r="D136" s="376"/>
      <c r="E136" s="366"/>
      <c r="F136" s="366"/>
      <c r="G136" s="377"/>
      <c r="H136" s="366"/>
      <c r="I136" s="366"/>
      <c r="J136" s="377"/>
      <c r="K136" s="366"/>
      <c r="L136" s="377"/>
    </row>
    <row r="137" spans="1:14">
      <c r="A137" s="201" t="s">
        <v>703</v>
      </c>
      <c r="C137" s="201"/>
      <c r="D137" s="201" t="s">
        <v>704</v>
      </c>
      <c r="E137" s="201"/>
      <c r="F137" s="201"/>
      <c r="G137" s="201"/>
      <c r="H137" s="201" t="s">
        <v>441</v>
      </c>
      <c r="I137" s="201"/>
      <c r="J137" s="201"/>
      <c r="K137" s="201"/>
      <c r="L137" s="201"/>
    </row>
    <row r="138" spans="1:14">
      <c r="A138" s="201"/>
      <c r="B138" s="201"/>
      <c r="C138" s="201"/>
      <c r="D138" s="201"/>
      <c r="E138" s="201"/>
      <c r="F138" s="201"/>
      <c r="G138" s="201"/>
      <c r="H138" s="201"/>
      <c r="I138" s="201"/>
      <c r="J138" s="201"/>
      <c r="K138" s="201"/>
      <c r="L138" s="201"/>
    </row>
    <row r="139" spans="1:14">
      <c r="A139" s="201"/>
      <c r="B139" s="201"/>
      <c r="C139" s="201"/>
      <c r="D139" s="201"/>
      <c r="E139" s="201"/>
      <c r="F139" s="201"/>
      <c r="G139" s="201"/>
      <c r="H139" s="201"/>
      <c r="I139" s="201"/>
      <c r="J139" s="201"/>
      <c r="K139" s="201"/>
      <c r="L139" s="201"/>
    </row>
    <row r="140" spans="1:14">
      <c r="A140" s="201"/>
      <c r="B140" s="201" t="s">
        <v>705</v>
      </c>
      <c r="C140" s="201"/>
      <c r="D140" s="201" t="s">
        <v>706</v>
      </c>
      <c r="E140" s="201"/>
      <c r="F140" s="201"/>
      <c r="G140" s="201"/>
      <c r="H140" s="201" t="s">
        <v>707</v>
      </c>
      <c r="I140" s="201"/>
      <c r="J140" s="201"/>
      <c r="K140" s="201"/>
      <c r="L140" s="201"/>
    </row>
    <row r="141" spans="1:14">
      <c r="A141" s="334"/>
      <c r="B141" s="334"/>
      <c r="C141" s="334" t="s">
        <v>708</v>
      </c>
      <c r="D141" s="334" t="s">
        <v>709</v>
      </c>
      <c r="E141" s="334"/>
      <c r="F141" s="334"/>
      <c r="G141" s="334"/>
      <c r="H141" s="334" t="s">
        <v>710</v>
      </c>
      <c r="I141" s="334"/>
      <c r="J141" s="334"/>
      <c r="K141" s="334"/>
      <c r="L141" s="334"/>
    </row>
    <row r="142" spans="1:14">
      <c r="A142" s="334"/>
      <c r="B142" s="334" t="s">
        <v>711</v>
      </c>
      <c r="C142" s="334"/>
      <c r="D142" s="334"/>
      <c r="E142" s="334"/>
      <c r="F142" s="334"/>
      <c r="G142" s="334"/>
      <c r="H142" s="334"/>
      <c r="I142" s="334"/>
      <c r="J142" s="334"/>
      <c r="K142" s="334"/>
      <c r="L142" s="334"/>
    </row>
    <row r="143" spans="1:14">
      <c r="C143" s="334" t="s">
        <v>712</v>
      </c>
    </row>
    <row r="144" spans="1:14">
      <c r="C144" s="334"/>
    </row>
    <row r="145" spans="1:12">
      <c r="A145" s="1" t="s">
        <v>657</v>
      </c>
      <c r="B145" s="1"/>
      <c r="C145" s="1"/>
      <c r="L145" s="176" t="s">
        <v>658</v>
      </c>
    </row>
    <row r="146" spans="1:12">
      <c r="A146" s="1" t="s">
        <v>761</v>
      </c>
      <c r="B146" s="256"/>
      <c r="C146" s="256"/>
    </row>
    <row r="148" spans="1:12" ht="18.75">
      <c r="A148" s="257" t="s">
        <v>660</v>
      </c>
      <c r="B148" s="258"/>
      <c r="C148" s="258"/>
      <c r="D148" s="258"/>
      <c r="E148" s="258"/>
      <c r="F148" s="258"/>
      <c r="G148" s="258"/>
      <c r="H148" s="258"/>
      <c r="I148" s="258"/>
      <c r="J148" s="258"/>
      <c r="K148" s="258"/>
      <c r="L148" s="259"/>
    </row>
    <row r="149" spans="1:12" ht="15.75">
      <c r="A149" s="260" t="s">
        <v>661</v>
      </c>
      <c r="B149" s="261"/>
      <c r="C149" s="261"/>
      <c r="D149" s="261"/>
      <c r="E149" s="261"/>
      <c r="F149" s="261"/>
      <c r="G149" s="261"/>
      <c r="H149" s="261"/>
      <c r="I149" s="261"/>
      <c r="J149" s="261"/>
      <c r="K149" s="261"/>
      <c r="L149" s="262"/>
    </row>
    <row r="150" spans="1:12" ht="15.75">
      <c r="A150" s="263"/>
      <c r="B150" s="264"/>
      <c r="C150" s="264"/>
      <c r="D150" s="264"/>
      <c r="E150" s="264"/>
      <c r="F150" s="264"/>
      <c r="G150" s="264"/>
      <c r="H150" s="264"/>
      <c r="I150" s="264"/>
      <c r="J150" s="264"/>
      <c r="K150" s="264"/>
      <c r="L150" s="265"/>
    </row>
    <row r="151" spans="1:12">
      <c r="A151" s="266" t="s">
        <v>733</v>
      </c>
      <c r="B151" s="128"/>
      <c r="C151" s="128"/>
      <c r="D151" s="128"/>
      <c r="E151" s="128"/>
      <c r="F151" s="128"/>
      <c r="G151" s="128"/>
      <c r="H151" s="128"/>
      <c r="I151" s="128"/>
      <c r="J151" s="128"/>
      <c r="K151" s="128"/>
      <c r="L151" s="129"/>
    </row>
    <row r="152" spans="1:12" ht="15.75">
      <c r="A152" s="267" t="s">
        <v>663</v>
      </c>
      <c r="B152" s="268"/>
      <c r="C152" s="270"/>
      <c r="D152" s="270"/>
      <c r="E152" s="271" t="s">
        <v>664</v>
      </c>
      <c r="F152" s="271"/>
      <c r="G152" s="272"/>
      <c r="H152" s="273" t="s">
        <v>665</v>
      </c>
      <c r="I152" s="271"/>
      <c r="J152" s="272"/>
      <c r="K152" s="269"/>
      <c r="L152" s="336"/>
    </row>
    <row r="153" spans="1:12" ht="15.75">
      <c r="A153" s="274" t="s">
        <v>667</v>
      </c>
      <c r="B153" s="356"/>
      <c r="C153" s="277" t="s">
        <v>668</v>
      </c>
      <c r="D153" s="277" t="s">
        <v>669</v>
      </c>
      <c r="E153" s="271" t="s">
        <v>670</v>
      </c>
      <c r="F153" s="271"/>
      <c r="G153" s="272"/>
      <c r="H153" s="273" t="s">
        <v>670</v>
      </c>
      <c r="I153" s="271"/>
      <c r="J153" s="272"/>
      <c r="K153" s="278" t="s">
        <v>666</v>
      </c>
      <c r="L153" s="279"/>
    </row>
    <row r="154" spans="1:12" ht="15.75">
      <c r="A154" s="280" t="s">
        <v>672</v>
      </c>
      <c r="B154" s="281" t="s">
        <v>673</v>
      </c>
      <c r="C154" s="283"/>
      <c r="D154" s="283"/>
      <c r="E154" s="284" t="s">
        <v>674</v>
      </c>
      <c r="F154" s="345" t="s">
        <v>675</v>
      </c>
      <c r="G154" s="286"/>
      <c r="H154" s="357" t="s">
        <v>674</v>
      </c>
      <c r="I154" s="267" t="s">
        <v>675</v>
      </c>
      <c r="J154" s="268"/>
      <c r="K154" s="278" t="s">
        <v>671</v>
      </c>
      <c r="L154" s="279"/>
    </row>
    <row r="155" spans="1:12">
      <c r="A155" s="347">
        <v>1</v>
      </c>
      <c r="B155" s="347">
        <v>2</v>
      </c>
      <c r="C155" s="293">
        <v>3</v>
      </c>
      <c r="D155" s="293">
        <v>4</v>
      </c>
      <c r="E155" s="293">
        <v>5</v>
      </c>
      <c r="F155" s="296">
        <v>6</v>
      </c>
      <c r="G155" s="295"/>
      <c r="H155" s="291">
        <v>7</v>
      </c>
      <c r="I155" s="296">
        <v>8</v>
      </c>
      <c r="J155" s="295"/>
      <c r="K155" s="296">
        <v>9</v>
      </c>
      <c r="L155" s="295"/>
    </row>
    <row r="156" spans="1:12" ht="15.75">
      <c r="A156" s="358"/>
      <c r="B156" s="358"/>
      <c r="C156" s="359" t="s">
        <v>745</v>
      </c>
      <c r="D156" s="308"/>
      <c r="E156" s="308"/>
      <c r="F156" s="307"/>
      <c r="G156" s="341"/>
      <c r="H156" s="358"/>
      <c r="I156" s="330"/>
      <c r="J156" s="360"/>
      <c r="K156" s="307"/>
      <c r="L156" s="341"/>
    </row>
    <row r="157" spans="1:12" ht="11.25" customHeight="1">
      <c r="A157" s="308"/>
      <c r="B157" s="308"/>
      <c r="C157" s="77"/>
      <c r="D157" s="319"/>
      <c r="E157" s="310"/>
      <c r="F157" s="313"/>
      <c r="G157" s="312"/>
      <c r="H157" s="310"/>
      <c r="I157" s="311"/>
      <c r="J157" s="312"/>
      <c r="K157" s="313"/>
      <c r="L157" s="312"/>
    </row>
    <row r="158" spans="1:12">
      <c r="A158" s="163">
        <v>15</v>
      </c>
      <c r="B158" s="163"/>
      <c r="C158" s="233" t="s">
        <v>746</v>
      </c>
      <c r="D158" s="361" t="s">
        <v>762</v>
      </c>
      <c r="E158" s="125"/>
      <c r="F158" s="362" t="s">
        <v>36</v>
      </c>
      <c r="G158" s="363">
        <v>55000</v>
      </c>
      <c r="H158" s="124"/>
      <c r="I158" s="362" t="s">
        <v>36</v>
      </c>
      <c r="J158" s="363">
        <v>57500</v>
      </c>
      <c r="K158" s="366" t="s">
        <v>36</v>
      </c>
      <c r="L158" s="363">
        <f>J158-G158</f>
        <v>2500</v>
      </c>
    </row>
    <row r="159" spans="1:12" ht="16.5">
      <c r="A159" s="163">
        <v>16</v>
      </c>
      <c r="B159" s="163"/>
      <c r="C159" s="233" t="s">
        <v>746</v>
      </c>
      <c r="D159" s="319" t="s">
        <v>763</v>
      </c>
      <c r="E159" s="310"/>
      <c r="F159" s="311"/>
      <c r="G159" s="363">
        <v>55000</v>
      </c>
      <c r="H159" s="310"/>
      <c r="I159" s="311"/>
      <c r="J159" s="378">
        <v>50000</v>
      </c>
      <c r="K159" s="375"/>
      <c r="L159" s="363">
        <f>J159-G159</f>
        <v>-5000</v>
      </c>
    </row>
    <row r="160" spans="1:12">
      <c r="A160" s="163">
        <v>17</v>
      </c>
      <c r="B160" s="163"/>
      <c r="C160" s="233" t="s">
        <v>746</v>
      </c>
      <c r="D160" s="361" t="s">
        <v>764</v>
      </c>
      <c r="E160" s="124"/>
      <c r="F160" s="6"/>
      <c r="G160" s="363">
        <v>75000</v>
      </c>
      <c r="H160" s="365"/>
      <c r="I160" s="366"/>
      <c r="J160" s="363">
        <v>62500</v>
      </c>
      <c r="K160" s="379"/>
      <c r="L160" s="363">
        <f>J160-G160</f>
        <v>-12500</v>
      </c>
    </row>
    <row r="161" spans="1:12">
      <c r="A161" s="163">
        <v>18</v>
      </c>
      <c r="B161" s="163"/>
      <c r="C161" s="233" t="s">
        <v>746</v>
      </c>
      <c r="D161" s="361" t="s">
        <v>765</v>
      </c>
      <c r="E161" s="124"/>
      <c r="G161" s="363">
        <v>75000</v>
      </c>
      <c r="H161" s="365"/>
      <c r="I161" s="176"/>
      <c r="J161" s="363">
        <v>62500</v>
      </c>
      <c r="K161" s="380"/>
      <c r="L161" s="363">
        <f>J161-G161</f>
        <v>-12500</v>
      </c>
    </row>
    <row r="162" spans="1:12">
      <c r="A162" s="163">
        <v>19</v>
      </c>
      <c r="B162" s="163"/>
      <c r="C162" s="233" t="s">
        <v>746</v>
      </c>
      <c r="D162" s="361" t="s">
        <v>766</v>
      </c>
      <c r="E162" s="124"/>
      <c r="F162" s="6"/>
      <c r="G162" s="363">
        <v>50000</v>
      </c>
      <c r="H162" s="365"/>
      <c r="I162" s="366"/>
      <c r="J162" s="363">
        <v>50000</v>
      </c>
      <c r="K162" s="379"/>
      <c r="L162" s="363">
        <v>0</v>
      </c>
    </row>
    <row r="163" spans="1:12">
      <c r="A163" s="163">
        <v>20</v>
      </c>
      <c r="B163" s="163"/>
      <c r="C163" s="233" t="s">
        <v>746</v>
      </c>
      <c r="D163" s="361" t="s">
        <v>767</v>
      </c>
      <c r="E163" s="124"/>
      <c r="F163" s="6"/>
      <c r="G163" s="363">
        <v>50000</v>
      </c>
      <c r="H163" s="365"/>
      <c r="I163" s="366"/>
      <c r="J163" s="363">
        <v>50000</v>
      </c>
      <c r="K163" s="379"/>
      <c r="L163" s="363">
        <v>0</v>
      </c>
    </row>
    <row r="164" spans="1:12">
      <c r="A164" s="163">
        <v>21</v>
      </c>
      <c r="B164" s="163"/>
      <c r="C164" s="233" t="s">
        <v>746</v>
      </c>
      <c r="D164" s="361" t="s">
        <v>768</v>
      </c>
      <c r="E164" s="124"/>
      <c r="F164" s="6"/>
      <c r="G164" s="363">
        <v>60000</v>
      </c>
      <c r="H164" s="365"/>
      <c r="I164" s="366"/>
      <c r="J164" s="363">
        <v>50000</v>
      </c>
      <c r="K164" s="379"/>
      <c r="L164" s="363">
        <f>J164-G164</f>
        <v>-10000</v>
      </c>
    </row>
    <row r="165" spans="1:12">
      <c r="A165" s="163">
        <v>22</v>
      </c>
      <c r="B165" s="163"/>
      <c r="C165" s="233" t="s">
        <v>746</v>
      </c>
      <c r="D165" s="361" t="s">
        <v>769</v>
      </c>
      <c r="E165" s="124"/>
      <c r="F165" s="6"/>
      <c r="G165" s="363">
        <v>50000</v>
      </c>
      <c r="H165" s="365"/>
      <c r="I165" s="362"/>
      <c r="J165" s="363">
        <v>50000</v>
      </c>
      <c r="K165" s="379"/>
      <c r="L165" s="363">
        <v>0</v>
      </c>
    </row>
    <row r="166" spans="1:12">
      <c r="A166" s="163">
        <v>23</v>
      </c>
      <c r="B166" s="163"/>
      <c r="C166" s="233" t="s">
        <v>746</v>
      </c>
      <c r="D166" s="361" t="s">
        <v>770</v>
      </c>
      <c r="E166" s="125"/>
      <c r="F166" s="160"/>
      <c r="G166" s="363">
        <v>55000</v>
      </c>
      <c r="H166" s="365"/>
      <c r="I166" s="362"/>
      <c r="J166" s="363">
        <v>50000</v>
      </c>
      <c r="K166" s="381"/>
      <c r="L166" s="363">
        <f>J166-G166</f>
        <v>-5000</v>
      </c>
    </row>
    <row r="167" spans="1:12">
      <c r="A167" s="163">
        <v>24</v>
      </c>
      <c r="B167" s="163"/>
      <c r="C167" s="233" t="s">
        <v>746</v>
      </c>
      <c r="D167" s="361" t="s">
        <v>771</v>
      </c>
      <c r="E167" s="124"/>
      <c r="F167" s="160"/>
      <c r="G167" s="363">
        <v>55000</v>
      </c>
      <c r="H167" s="365"/>
      <c r="I167" s="362"/>
      <c r="J167" s="363">
        <v>50000</v>
      </c>
      <c r="K167" s="381"/>
      <c r="L167" s="363">
        <f>J167-G167</f>
        <v>-5000</v>
      </c>
    </row>
    <row r="168" spans="1:12">
      <c r="A168" s="163">
        <v>25</v>
      </c>
      <c r="B168" s="163"/>
      <c r="C168" s="233" t="s">
        <v>746</v>
      </c>
      <c r="D168" s="361" t="s">
        <v>772</v>
      </c>
      <c r="E168" s="124"/>
      <c r="F168" s="160"/>
      <c r="G168" s="363">
        <v>55000</v>
      </c>
      <c r="H168" s="365"/>
      <c r="I168" s="362"/>
      <c r="J168" s="363">
        <v>55000</v>
      </c>
      <c r="K168" s="381"/>
      <c r="L168" s="363">
        <v>0</v>
      </c>
    </row>
    <row r="169" spans="1:12">
      <c r="A169" s="163">
        <v>26</v>
      </c>
      <c r="B169" s="163"/>
      <c r="C169" s="233" t="s">
        <v>746</v>
      </c>
      <c r="D169" s="361" t="s">
        <v>773</v>
      </c>
      <c r="E169" s="124"/>
      <c r="F169" s="160"/>
      <c r="G169" s="363">
        <v>55000</v>
      </c>
      <c r="H169" s="365"/>
      <c r="I169" s="362"/>
      <c r="J169" s="363">
        <v>50000</v>
      </c>
      <c r="K169" s="381"/>
      <c r="L169" s="363">
        <f>J169-G169</f>
        <v>-5000</v>
      </c>
    </row>
    <row r="170" spans="1:12">
      <c r="A170" s="163">
        <v>27</v>
      </c>
      <c r="B170" s="163"/>
      <c r="C170" s="233" t="s">
        <v>746</v>
      </c>
      <c r="D170" s="361" t="s">
        <v>774</v>
      </c>
      <c r="E170" s="124"/>
      <c r="F170" s="160"/>
      <c r="G170" s="363">
        <v>57500</v>
      </c>
      <c r="H170" s="365"/>
      <c r="I170" s="362"/>
      <c r="J170" s="363">
        <v>57500</v>
      </c>
      <c r="K170" s="381"/>
      <c r="L170" s="363">
        <v>0</v>
      </c>
    </row>
    <row r="171" spans="1:12">
      <c r="A171" s="163">
        <v>28</v>
      </c>
      <c r="B171" s="163"/>
      <c r="C171" s="233" t="s">
        <v>746</v>
      </c>
      <c r="D171" s="361" t="s">
        <v>775</v>
      </c>
      <c r="E171" s="124"/>
      <c r="F171" s="160"/>
      <c r="G171" s="363">
        <v>57500</v>
      </c>
      <c r="H171" s="365"/>
      <c r="I171" s="362"/>
      <c r="J171" s="363">
        <v>57500</v>
      </c>
      <c r="K171" s="381"/>
      <c r="L171" s="363">
        <v>0</v>
      </c>
    </row>
    <row r="172" spans="1:12">
      <c r="A172" s="163">
        <v>29</v>
      </c>
      <c r="B172" s="163"/>
      <c r="C172" s="233" t="s">
        <v>746</v>
      </c>
      <c r="D172" s="361" t="s">
        <v>776</v>
      </c>
      <c r="E172" s="124"/>
      <c r="F172" s="160"/>
      <c r="G172" s="363">
        <v>62500</v>
      </c>
      <c r="H172" s="365"/>
      <c r="I172" s="362"/>
      <c r="J172" s="363">
        <v>62500</v>
      </c>
      <c r="K172" s="381"/>
      <c r="L172" s="363">
        <v>0</v>
      </c>
    </row>
    <row r="173" spans="1:12" ht="10.5" customHeight="1">
      <c r="A173" s="127"/>
      <c r="B173" s="369"/>
      <c r="C173" s="370"/>
      <c r="D173" s="371"/>
      <c r="E173" s="127"/>
      <c r="F173" s="128"/>
      <c r="G173" s="374"/>
      <c r="H173" s="372"/>
      <c r="I173" s="143"/>
      <c r="J173" s="374"/>
      <c r="K173" s="382"/>
      <c r="L173" s="374"/>
    </row>
    <row r="174" spans="1:12" ht="11.25" customHeight="1">
      <c r="A174" s="6"/>
      <c r="B174" s="375"/>
      <c r="C174" s="366"/>
      <c r="D174" s="376"/>
      <c r="E174" s="6"/>
      <c r="F174" s="6"/>
      <c r="G174" s="377"/>
      <c r="H174" s="366"/>
      <c r="I174" s="366"/>
      <c r="J174" s="377"/>
      <c r="K174" s="379"/>
      <c r="L174" s="377"/>
    </row>
    <row r="175" spans="1:12">
      <c r="A175" s="201" t="s">
        <v>703</v>
      </c>
      <c r="C175" s="201"/>
      <c r="D175" s="201" t="s">
        <v>704</v>
      </c>
      <c r="E175" s="201"/>
      <c r="F175" s="201"/>
      <c r="G175" s="201"/>
      <c r="H175" s="201" t="s">
        <v>441</v>
      </c>
      <c r="I175" s="201"/>
      <c r="J175" s="201"/>
      <c r="K175" s="201"/>
      <c r="L175" s="201"/>
    </row>
    <row r="176" spans="1:12">
      <c r="A176" s="201"/>
      <c r="B176" s="201"/>
      <c r="C176" s="201"/>
      <c r="D176" s="201"/>
      <c r="E176" s="201"/>
      <c r="F176" s="201"/>
      <c r="G176" s="201"/>
      <c r="H176" s="201"/>
      <c r="I176" s="201"/>
      <c r="J176" s="201"/>
      <c r="K176" s="201"/>
      <c r="L176" s="201"/>
    </row>
    <row r="177" spans="1:12">
      <c r="A177" s="201"/>
      <c r="B177" s="201"/>
      <c r="C177" s="201"/>
      <c r="D177" s="201"/>
      <c r="E177" s="201"/>
      <c r="F177" s="201"/>
      <c r="G177" s="201"/>
      <c r="H177" s="201"/>
      <c r="I177" s="201"/>
      <c r="J177" s="201"/>
      <c r="K177" s="201"/>
      <c r="L177" s="201"/>
    </row>
    <row r="178" spans="1:12">
      <c r="A178" s="201"/>
      <c r="B178" s="201" t="s">
        <v>705</v>
      </c>
      <c r="C178" s="201"/>
      <c r="D178" s="201" t="s">
        <v>706</v>
      </c>
      <c r="E178" s="201"/>
      <c r="F178" s="201"/>
      <c r="G178" s="201"/>
      <c r="H178" s="201" t="s">
        <v>707</v>
      </c>
      <c r="I178" s="201"/>
      <c r="J178" s="201"/>
      <c r="K178" s="201"/>
      <c r="L178" s="201"/>
    </row>
    <row r="179" spans="1:12">
      <c r="A179" s="334"/>
      <c r="B179" s="334"/>
      <c r="C179" s="334" t="s">
        <v>708</v>
      </c>
      <c r="D179" s="334" t="s">
        <v>709</v>
      </c>
      <c r="E179" s="334"/>
      <c r="F179" s="334"/>
      <c r="G179" s="334"/>
      <c r="H179" s="334" t="s">
        <v>710</v>
      </c>
      <c r="I179" s="334"/>
      <c r="J179" s="334"/>
      <c r="K179" s="334"/>
      <c r="L179" s="334"/>
    </row>
    <row r="180" spans="1:12">
      <c r="A180" s="334"/>
      <c r="B180" s="334" t="s">
        <v>711</v>
      </c>
      <c r="C180" s="334"/>
      <c r="D180" s="334"/>
      <c r="E180" s="334"/>
      <c r="F180" s="334"/>
      <c r="G180" s="334"/>
      <c r="H180" s="334"/>
      <c r="I180" s="334"/>
      <c r="J180" s="334"/>
      <c r="K180" s="334"/>
      <c r="L180" s="334"/>
    </row>
    <row r="181" spans="1:12">
      <c r="C181" s="334" t="s">
        <v>712</v>
      </c>
    </row>
    <row r="182" spans="1:12">
      <c r="C182" s="334"/>
    </row>
    <row r="183" spans="1:12">
      <c r="A183" s="1" t="s">
        <v>657</v>
      </c>
      <c r="B183" s="1"/>
      <c r="C183" s="1"/>
      <c r="L183" s="176" t="s">
        <v>658</v>
      </c>
    </row>
    <row r="184" spans="1:12">
      <c r="A184" s="1" t="s">
        <v>777</v>
      </c>
      <c r="B184" s="256"/>
      <c r="C184" s="256"/>
    </row>
    <row r="186" spans="1:12" ht="18.75">
      <c r="A186" s="257" t="s">
        <v>660</v>
      </c>
      <c r="B186" s="258"/>
      <c r="C186" s="258"/>
      <c r="D186" s="258"/>
      <c r="E186" s="258"/>
      <c r="F186" s="258"/>
      <c r="G186" s="258"/>
      <c r="H186" s="258"/>
      <c r="I186" s="258"/>
      <c r="J186" s="258"/>
      <c r="K186" s="258"/>
      <c r="L186" s="259"/>
    </row>
    <row r="187" spans="1:12" ht="15.75">
      <c r="A187" s="260" t="s">
        <v>661</v>
      </c>
      <c r="B187" s="261"/>
      <c r="C187" s="261"/>
      <c r="D187" s="261"/>
      <c r="E187" s="261"/>
      <c r="F187" s="261"/>
      <c r="G187" s="261"/>
      <c r="H187" s="261"/>
      <c r="I187" s="261"/>
      <c r="J187" s="261"/>
      <c r="K187" s="261"/>
      <c r="L187" s="262"/>
    </row>
    <row r="188" spans="1:12" ht="15.75">
      <c r="A188" s="263"/>
      <c r="B188" s="264"/>
      <c r="C188" s="264"/>
      <c r="D188" s="264"/>
      <c r="E188" s="264"/>
      <c r="F188" s="264"/>
      <c r="G188" s="264"/>
      <c r="H188" s="264"/>
      <c r="I188" s="264"/>
      <c r="J188" s="264"/>
      <c r="K188" s="264"/>
      <c r="L188" s="265"/>
    </row>
    <row r="189" spans="1:12">
      <c r="A189" s="266" t="s">
        <v>733</v>
      </c>
      <c r="B189" s="128"/>
      <c r="C189" s="128"/>
      <c r="D189" s="128"/>
      <c r="E189" s="128"/>
      <c r="F189" s="128"/>
      <c r="G189" s="128"/>
      <c r="H189" s="128"/>
      <c r="I189" s="128"/>
      <c r="J189" s="128"/>
      <c r="K189" s="128"/>
      <c r="L189" s="129"/>
    </row>
    <row r="190" spans="1:12" ht="15.75">
      <c r="A190" s="267" t="s">
        <v>663</v>
      </c>
      <c r="B190" s="268"/>
      <c r="C190" s="270"/>
      <c r="D190" s="270"/>
      <c r="E190" s="271" t="s">
        <v>664</v>
      </c>
      <c r="F190" s="271"/>
      <c r="G190" s="272"/>
      <c r="H190" s="273" t="s">
        <v>665</v>
      </c>
      <c r="I190" s="271"/>
      <c r="J190" s="272"/>
      <c r="K190" s="269"/>
      <c r="L190" s="336"/>
    </row>
    <row r="191" spans="1:12" ht="15.75">
      <c r="A191" s="274" t="s">
        <v>667</v>
      </c>
      <c r="B191" s="356"/>
      <c r="C191" s="277" t="s">
        <v>668</v>
      </c>
      <c r="D191" s="277" t="s">
        <v>669</v>
      </c>
      <c r="E191" s="271" t="s">
        <v>670</v>
      </c>
      <c r="F191" s="271"/>
      <c r="G191" s="272"/>
      <c r="H191" s="273" t="s">
        <v>670</v>
      </c>
      <c r="I191" s="271"/>
      <c r="J191" s="272"/>
      <c r="K191" s="278" t="s">
        <v>666</v>
      </c>
      <c r="L191" s="279"/>
    </row>
    <row r="192" spans="1:12" ht="15.75">
      <c r="A192" s="280" t="s">
        <v>672</v>
      </c>
      <c r="B192" s="281" t="s">
        <v>673</v>
      </c>
      <c r="C192" s="283"/>
      <c r="D192" s="283"/>
      <c r="E192" s="284" t="s">
        <v>674</v>
      </c>
      <c r="F192" s="345" t="s">
        <v>675</v>
      </c>
      <c r="G192" s="286"/>
      <c r="H192" s="357" t="s">
        <v>674</v>
      </c>
      <c r="I192" s="267" t="s">
        <v>675</v>
      </c>
      <c r="J192" s="268"/>
      <c r="K192" s="278" t="s">
        <v>671</v>
      </c>
      <c r="L192" s="279"/>
    </row>
    <row r="193" spans="1:14">
      <c r="A193" s="347">
        <v>1</v>
      </c>
      <c r="B193" s="347">
        <v>2</v>
      </c>
      <c r="C193" s="293">
        <v>3</v>
      </c>
      <c r="D193" s="293">
        <v>4</v>
      </c>
      <c r="E193" s="293">
        <v>5</v>
      </c>
      <c r="F193" s="296">
        <v>6</v>
      </c>
      <c r="G193" s="295"/>
      <c r="H193" s="291">
        <v>7</v>
      </c>
      <c r="I193" s="296">
        <v>8</v>
      </c>
      <c r="J193" s="295"/>
      <c r="K193" s="296">
        <v>9</v>
      </c>
      <c r="L193" s="295"/>
    </row>
    <row r="194" spans="1:14" ht="15.75">
      <c r="A194" s="358"/>
      <c r="B194" s="358"/>
      <c r="C194" s="359" t="s">
        <v>745</v>
      </c>
      <c r="D194" s="308"/>
      <c r="E194" s="308"/>
      <c r="F194" s="307"/>
      <c r="G194" s="341"/>
      <c r="H194" s="358"/>
      <c r="I194" s="330"/>
      <c r="J194" s="360"/>
      <c r="K194" s="307"/>
      <c r="L194" s="341"/>
    </row>
    <row r="195" spans="1:14" ht="16.5">
      <c r="A195" s="308"/>
      <c r="B195" s="308"/>
      <c r="C195" s="77"/>
      <c r="D195" s="319"/>
      <c r="E195" s="310"/>
      <c r="F195" s="313"/>
      <c r="G195" s="312"/>
      <c r="H195" s="310"/>
      <c r="I195" s="311"/>
      <c r="J195" s="312"/>
      <c r="K195" s="313"/>
      <c r="L195" s="312"/>
    </row>
    <row r="196" spans="1:14">
      <c r="A196" s="163">
        <v>30</v>
      </c>
      <c r="B196" s="163"/>
      <c r="C196" s="233" t="s">
        <v>746</v>
      </c>
      <c r="D196" s="361" t="s">
        <v>778</v>
      </c>
      <c r="E196" s="125"/>
      <c r="F196" s="362" t="s">
        <v>36</v>
      </c>
      <c r="G196" s="363">
        <v>57500</v>
      </c>
      <c r="H196" s="124"/>
      <c r="I196" s="362" t="s">
        <v>36</v>
      </c>
      <c r="J196" s="363">
        <v>57500</v>
      </c>
      <c r="K196" s="362" t="s">
        <v>36</v>
      </c>
      <c r="L196" s="363">
        <v>0</v>
      </c>
    </row>
    <row r="197" spans="1:14" ht="16.5">
      <c r="A197" s="163">
        <v>31</v>
      </c>
      <c r="B197" s="163"/>
      <c r="C197" s="233" t="s">
        <v>746</v>
      </c>
      <c r="D197" s="319" t="s">
        <v>779</v>
      </c>
      <c r="E197" s="310"/>
      <c r="F197" s="311"/>
      <c r="G197" s="312">
        <v>62000</v>
      </c>
      <c r="H197" s="310"/>
      <c r="I197" s="311"/>
      <c r="J197" s="378">
        <v>55000</v>
      </c>
      <c r="K197" s="383"/>
      <c r="L197" s="363">
        <f>J197-G197</f>
        <v>-7000</v>
      </c>
    </row>
    <row r="198" spans="1:14">
      <c r="A198" s="163">
        <v>32</v>
      </c>
      <c r="B198" s="163"/>
      <c r="C198" s="233" t="s">
        <v>746</v>
      </c>
      <c r="D198" s="361" t="s">
        <v>780</v>
      </c>
      <c r="E198" s="124"/>
      <c r="F198" s="6"/>
      <c r="G198" s="363">
        <v>50000</v>
      </c>
      <c r="H198" s="365"/>
      <c r="I198" s="366"/>
      <c r="J198" s="363">
        <v>50000</v>
      </c>
      <c r="K198" s="381"/>
      <c r="L198" s="363">
        <v>0</v>
      </c>
    </row>
    <row r="199" spans="1:14">
      <c r="A199" s="163">
        <v>33</v>
      </c>
      <c r="B199" s="163"/>
      <c r="C199" s="233" t="s">
        <v>746</v>
      </c>
      <c r="D199" s="361" t="s">
        <v>781</v>
      </c>
      <c r="E199" s="124"/>
      <c r="G199" s="363">
        <v>50500</v>
      </c>
      <c r="H199" s="365"/>
      <c r="I199" s="176"/>
      <c r="J199" s="363">
        <v>62500</v>
      </c>
      <c r="K199" s="381"/>
      <c r="L199" s="363">
        <f>J199-G199</f>
        <v>12000</v>
      </c>
    </row>
    <row r="200" spans="1:14">
      <c r="A200" s="163">
        <v>34</v>
      </c>
      <c r="B200" s="124"/>
      <c r="C200" s="233" t="s">
        <v>746</v>
      </c>
      <c r="D200" s="361" t="s">
        <v>782</v>
      </c>
      <c r="E200" s="124"/>
      <c r="G200" s="363">
        <v>40850</v>
      </c>
      <c r="H200" s="365"/>
      <c r="I200" s="176"/>
      <c r="J200" s="363">
        <v>50000</v>
      </c>
      <c r="K200" s="381"/>
      <c r="L200" s="363">
        <f>J200-G200</f>
        <v>9150</v>
      </c>
      <c r="N200" t="s">
        <v>585</v>
      </c>
    </row>
    <row r="201" spans="1:14">
      <c r="A201" s="163">
        <v>35</v>
      </c>
      <c r="B201" s="124"/>
      <c r="C201" s="233" t="s">
        <v>746</v>
      </c>
      <c r="D201" s="361" t="s">
        <v>783</v>
      </c>
      <c r="E201" s="124"/>
      <c r="G201" s="363">
        <v>40850</v>
      </c>
      <c r="H201" s="365"/>
      <c r="I201" s="176"/>
      <c r="J201" s="363">
        <v>50000</v>
      </c>
      <c r="K201" s="381"/>
      <c r="L201" s="363">
        <f>J201-G201</f>
        <v>9150</v>
      </c>
    </row>
    <row r="202" spans="1:14">
      <c r="A202" s="163">
        <v>36</v>
      </c>
      <c r="B202" s="124"/>
      <c r="C202" s="233" t="s">
        <v>746</v>
      </c>
      <c r="D202" s="361" t="s">
        <v>784</v>
      </c>
      <c r="E202" s="124"/>
      <c r="G202" s="363">
        <v>40800</v>
      </c>
      <c r="H202" s="365"/>
      <c r="I202" s="176"/>
      <c r="J202" s="363">
        <v>50000</v>
      </c>
      <c r="K202" s="381"/>
      <c r="L202" s="363">
        <f>J202-G202</f>
        <v>9200</v>
      </c>
    </row>
    <row r="203" spans="1:14">
      <c r="A203" s="163">
        <v>37</v>
      </c>
      <c r="B203" s="124"/>
      <c r="C203" s="233" t="s">
        <v>746</v>
      </c>
      <c r="D203" s="361" t="s">
        <v>785</v>
      </c>
      <c r="E203" s="124"/>
      <c r="G203" s="363">
        <v>50000</v>
      </c>
      <c r="H203" s="365"/>
      <c r="I203" s="176"/>
      <c r="J203" s="363">
        <v>50000</v>
      </c>
      <c r="K203" s="381"/>
      <c r="L203" s="363">
        <v>0</v>
      </c>
    </row>
    <row r="204" spans="1:14">
      <c r="A204" s="163"/>
      <c r="B204" s="124"/>
      <c r="C204" s="233"/>
      <c r="D204" s="361"/>
      <c r="E204" s="124"/>
      <c r="G204" s="363"/>
      <c r="H204" s="365"/>
      <c r="I204" s="176"/>
      <c r="J204" s="363"/>
      <c r="K204" s="379"/>
      <c r="L204" s="363"/>
    </row>
    <row r="205" spans="1:14">
      <c r="A205" s="124"/>
      <c r="B205" s="163"/>
      <c r="C205" s="384"/>
      <c r="D205" s="361"/>
      <c r="E205" s="124"/>
      <c r="F205" s="6"/>
      <c r="G205" s="363"/>
      <c r="H205" s="365"/>
      <c r="I205" s="366"/>
      <c r="J205" s="363"/>
      <c r="K205" s="379"/>
      <c r="L205" s="363"/>
    </row>
    <row r="206" spans="1:14" ht="16.5">
      <c r="A206" s="385"/>
      <c r="B206" s="386"/>
      <c r="C206" s="387" t="s">
        <v>743</v>
      </c>
      <c r="D206" s="386"/>
      <c r="E206" s="388"/>
      <c r="F206" s="389" t="s">
        <v>36</v>
      </c>
      <c r="G206" s="390">
        <f>G203+G202+G201+G200+G199+G198+G197+G196+G172+G171+G170+G169+G168+G167+G166+G165+G164+G163+G162+G161+G160+G159+G158+G134+G133+G132+G131+G130+G129+G128+G127+G126+G125+G124+G123+G122+G121</f>
        <v>2000000</v>
      </c>
      <c r="H206" s="388"/>
      <c r="I206" s="391" t="s">
        <v>36</v>
      </c>
      <c r="J206" s="390">
        <f>J203+J202+J201+J200+J199+J198+J197+J196+J172+J171+J170+J169+J168+J167+J166+J165+J164+J163+J162+J161+J160+J159+J158+J134+J133+J132+J131+J130+J129+J128+J127+J126+J125+J124+J123+J122+J121</f>
        <v>2000000</v>
      </c>
      <c r="K206" s="391" t="s">
        <v>36</v>
      </c>
      <c r="L206" s="390">
        <f>L203+L202+L201+L200+L199+L198+L197+L196+L172+L171+L170+L169+L168+L167+L166+L165+L164+L163+L162+L161+L160+L159+L158+L134+L133+L132+L131+L130+L129+L128+L127+L126+L125+L124+L123+L122+L121</f>
        <v>0</v>
      </c>
    </row>
    <row r="207" spans="1:14">
      <c r="A207" s="124"/>
      <c r="B207" s="163"/>
      <c r="C207" s="384"/>
      <c r="D207" s="361"/>
      <c r="E207" s="124"/>
      <c r="F207" s="6"/>
      <c r="G207" s="363"/>
      <c r="H207" s="365"/>
      <c r="I207" s="366"/>
      <c r="J207" s="363"/>
      <c r="K207" s="379"/>
      <c r="L207" s="363"/>
    </row>
    <row r="208" spans="1:14">
      <c r="A208" s="124"/>
      <c r="B208" s="368"/>
      <c r="C208" s="384"/>
      <c r="D208" s="361"/>
      <c r="E208" s="124"/>
      <c r="F208" s="6"/>
      <c r="G208" s="363"/>
      <c r="H208" s="365"/>
      <c r="I208" s="366"/>
      <c r="J208" s="363"/>
      <c r="K208" s="379"/>
      <c r="L208" s="363"/>
    </row>
    <row r="209" spans="1:12">
      <c r="A209" s="124"/>
      <c r="B209" s="368"/>
      <c r="C209" s="384"/>
      <c r="D209" s="361"/>
      <c r="E209" s="124"/>
      <c r="F209" s="6"/>
      <c r="G209" s="363"/>
      <c r="H209" s="365"/>
      <c r="I209" s="366"/>
      <c r="J209" s="363"/>
      <c r="K209" s="379"/>
      <c r="L209" s="363"/>
    </row>
    <row r="210" spans="1:12">
      <c r="A210" s="127"/>
      <c r="B210" s="369"/>
      <c r="C210" s="370"/>
      <c r="D210" s="371"/>
      <c r="E210" s="127"/>
      <c r="F210" s="128"/>
      <c r="G210" s="374"/>
      <c r="H210" s="372"/>
      <c r="I210" s="143"/>
      <c r="J210" s="374"/>
      <c r="K210" s="382"/>
      <c r="L210" s="374"/>
    </row>
    <row r="211" spans="1:12">
      <c r="A211" s="6"/>
      <c r="B211" s="375"/>
      <c r="C211" s="366"/>
      <c r="D211" s="376"/>
      <c r="E211" s="6"/>
      <c r="F211" s="6"/>
      <c r="G211" s="377"/>
      <c r="H211" s="366"/>
      <c r="I211" s="366"/>
      <c r="J211" s="377"/>
      <c r="K211" s="379"/>
      <c r="L211" s="377"/>
    </row>
    <row r="212" spans="1:12">
      <c r="A212" s="201" t="s">
        <v>703</v>
      </c>
      <c r="C212" s="201"/>
      <c r="D212" s="201" t="s">
        <v>704</v>
      </c>
      <c r="E212" s="201"/>
      <c r="F212" s="201"/>
      <c r="G212" s="201"/>
      <c r="H212" s="201" t="s">
        <v>441</v>
      </c>
      <c r="I212" s="201"/>
      <c r="J212" s="201"/>
      <c r="K212" s="201"/>
      <c r="L212" s="201"/>
    </row>
    <row r="213" spans="1:12">
      <c r="A213" s="201"/>
      <c r="B213" s="201"/>
      <c r="C213" s="201"/>
      <c r="D213" s="201"/>
      <c r="E213" s="201"/>
      <c r="F213" s="201"/>
      <c r="G213" s="201"/>
      <c r="H213" s="201"/>
      <c r="I213" s="201"/>
      <c r="J213" s="201"/>
      <c r="K213" s="201"/>
      <c r="L213" s="201"/>
    </row>
    <row r="214" spans="1:12">
      <c r="A214" s="201"/>
      <c r="B214" s="201"/>
      <c r="C214" s="201"/>
      <c r="D214" s="201"/>
      <c r="E214" s="201"/>
      <c r="F214" s="201"/>
      <c r="G214" s="201"/>
      <c r="H214" s="201"/>
      <c r="I214" s="201"/>
      <c r="J214" s="201"/>
      <c r="K214" s="201"/>
      <c r="L214" s="201"/>
    </row>
    <row r="215" spans="1:12">
      <c r="A215" s="201"/>
      <c r="B215" s="201" t="s">
        <v>705</v>
      </c>
      <c r="C215" s="201"/>
      <c r="D215" s="201" t="s">
        <v>706</v>
      </c>
      <c r="E215" s="201"/>
      <c r="F215" s="201"/>
      <c r="G215" s="201"/>
      <c r="H215" s="201" t="s">
        <v>707</v>
      </c>
      <c r="I215" s="201"/>
      <c r="J215" s="201"/>
      <c r="K215" s="201"/>
      <c r="L215" s="201"/>
    </row>
    <row r="216" spans="1:12">
      <c r="A216" s="334"/>
      <c r="B216" s="334"/>
      <c r="C216" s="334" t="s">
        <v>708</v>
      </c>
      <c r="D216" s="334" t="s">
        <v>709</v>
      </c>
      <c r="E216" s="334"/>
      <c r="F216" s="334"/>
      <c r="G216" s="334"/>
      <c r="H216" s="334" t="s">
        <v>710</v>
      </c>
      <c r="I216" s="334"/>
      <c r="J216" s="334"/>
      <c r="K216" s="334"/>
      <c r="L216" s="334"/>
    </row>
    <row r="217" spans="1:12">
      <c r="A217" s="334"/>
      <c r="B217" s="334" t="s">
        <v>711</v>
      </c>
      <c r="C217" s="334"/>
      <c r="D217" s="334"/>
      <c r="E217" s="334"/>
      <c r="F217" s="334"/>
      <c r="G217" s="334"/>
      <c r="H217" s="334"/>
      <c r="I217" s="334"/>
      <c r="J217" s="334"/>
      <c r="K217" s="334"/>
      <c r="L217" s="334"/>
    </row>
    <row r="218" spans="1:12">
      <c r="C218" s="334" t="s">
        <v>712</v>
      </c>
    </row>
    <row r="219" spans="1:12">
      <c r="C219" s="334"/>
    </row>
    <row r="220" spans="1:12">
      <c r="A220" s="1" t="s">
        <v>657</v>
      </c>
      <c r="B220" s="1"/>
      <c r="C220" s="1"/>
      <c r="L220" s="176" t="s">
        <v>658</v>
      </c>
    </row>
    <row r="221" spans="1:12">
      <c r="A221" s="1" t="s">
        <v>786</v>
      </c>
      <c r="B221" s="256"/>
      <c r="C221" s="256"/>
      <c r="L221" s="176"/>
    </row>
    <row r="223" spans="1:12" ht="18.75">
      <c r="A223" s="257" t="s">
        <v>660</v>
      </c>
      <c r="B223" s="258"/>
      <c r="C223" s="258"/>
      <c r="D223" s="258"/>
      <c r="E223" s="258"/>
      <c r="F223" s="258"/>
      <c r="G223" s="258"/>
      <c r="H223" s="258"/>
      <c r="I223" s="258"/>
      <c r="J223" s="258"/>
      <c r="K223" s="258"/>
      <c r="L223" s="259"/>
    </row>
    <row r="224" spans="1:12" ht="15.75">
      <c r="A224" s="260" t="s">
        <v>661</v>
      </c>
      <c r="B224" s="261"/>
      <c r="C224" s="261"/>
      <c r="D224" s="261"/>
      <c r="E224" s="261"/>
      <c r="F224" s="261"/>
      <c r="G224" s="261"/>
      <c r="H224" s="261"/>
      <c r="I224" s="261"/>
      <c r="J224" s="261"/>
      <c r="K224" s="261"/>
      <c r="L224" s="262"/>
    </row>
    <row r="225" spans="1:12" ht="11.25" customHeight="1">
      <c r="A225" s="263"/>
      <c r="B225" s="264"/>
      <c r="C225" s="264"/>
      <c r="D225" s="264"/>
      <c r="E225" s="264"/>
      <c r="F225" s="264"/>
      <c r="G225" s="264"/>
      <c r="H225" s="264"/>
      <c r="I225" s="264"/>
      <c r="J225" s="264"/>
      <c r="K225" s="264"/>
      <c r="L225" s="265"/>
    </row>
    <row r="226" spans="1:12">
      <c r="A226" s="266" t="s">
        <v>787</v>
      </c>
      <c r="B226" s="128"/>
      <c r="C226" s="128"/>
      <c r="D226" s="128"/>
      <c r="E226" s="128"/>
      <c r="F226" s="128"/>
      <c r="G226" s="128"/>
      <c r="H226" s="128"/>
      <c r="I226" s="128"/>
      <c r="J226" s="128"/>
      <c r="K226" s="128"/>
      <c r="L226" s="129"/>
    </row>
    <row r="227" spans="1:12" ht="15.75">
      <c r="A227" s="278" t="s">
        <v>663</v>
      </c>
      <c r="B227" s="279"/>
      <c r="C227" s="392"/>
      <c r="D227" s="393"/>
      <c r="E227" s="356" t="s">
        <v>664</v>
      </c>
      <c r="F227" s="356"/>
      <c r="G227" s="275"/>
      <c r="H227" s="274" t="s">
        <v>665</v>
      </c>
      <c r="I227" s="356"/>
      <c r="J227" s="275"/>
      <c r="K227" s="392"/>
      <c r="L227" s="339"/>
    </row>
    <row r="228" spans="1:12" ht="15.75">
      <c r="A228" s="274" t="s">
        <v>667</v>
      </c>
      <c r="B228" s="275"/>
      <c r="C228" s="276" t="s">
        <v>668</v>
      </c>
      <c r="D228" s="277" t="s">
        <v>669</v>
      </c>
      <c r="E228" s="271" t="s">
        <v>670</v>
      </c>
      <c r="F228" s="271"/>
      <c r="G228" s="272"/>
      <c r="H228" s="273" t="s">
        <v>670</v>
      </c>
      <c r="I228" s="271"/>
      <c r="J228" s="272"/>
      <c r="K228" s="278" t="s">
        <v>666</v>
      </c>
      <c r="L228" s="279"/>
    </row>
    <row r="229" spans="1:12" ht="15.75">
      <c r="A229" s="338" t="s">
        <v>672</v>
      </c>
      <c r="B229" s="281" t="s">
        <v>673</v>
      </c>
      <c r="C229" s="282"/>
      <c r="D229" s="283"/>
      <c r="E229" s="284" t="s">
        <v>674</v>
      </c>
      <c r="F229" s="285" t="s">
        <v>675</v>
      </c>
      <c r="G229" s="286"/>
      <c r="H229" s="344" t="s">
        <v>674</v>
      </c>
      <c r="I229" s="267" t="s">
        <v>675</v>
      </c>
      <c r="J229" s="268"/>
      <c r="K229" s="278" t="s">
        <v>671</v>
      </c>
      <c r="L229" s="279"/>
    </row>
    <row r="230" spans="1:12">
      <c r="A230" s="293">
        <v>1</v>
      </c>
      <c r="B230" s="291">
        <v>2</v>
      </c>
      <c r="C230" s="292">
        <v>3</v>
      </c>
      <c r="D230" s="293">
        <v>4</v>
      </c>
      <c r="E230" s="293">
        <v>5</v>
      </c>
      <c r="F230" s="294">
        <v>6</v>
      </c>
      <c r="G230" s="295"/>
      <c r="H230" s="292">
        <v>7</v>
      </c>
      <c r="I230" s="296">
        <v>8</v>
      </c>
      <c r="J230" s="295"/>
      <c r="K230" s="296">
        <v>9</v>
      </c>
      <c r="L230" s="295"/>
    </row>
    <row r="231" spans="1:12" ht="16.5">
      <c r="A231" s="308"/>
      <c r="B231" s="341"/>
      <c r="C231" s="299" t="s">
        <v>676</v>
      </c>
      <c r="D231" s="309"/>
      <c r="E231" s="317"/>
      <c r="F231" s="311"/>
      <c r="G231" s="312"/>
      <c r="H231" s="317"/>
      <c r="I231" s="311"/>
      <c r="J231" s="364"/>
      <c r="K231" s="311"/>
      <c r="L231" s="312"/>
    </row>
    <row r="232" spans="1:12" ht="13.5" customHeight="1">
      <c r="A232" s="308"/>
      <c r="B232" s="341"/>
      <c r="C232" s="233"/>
      <c r="D232" s="309"/>
      <c r="E232" s="317"/>
      <c r="F232" s="311"/>
      <c r="G232" s="312"/>
      <c r="H232" s="317"/>
      <c r="I232" s="311"/>
      <c r="J232" s="364"/>
      <c r="K232" s="311"/>
      <c r="L232" s="312"/>
    </row>
    <row r="233" spans="1:12" ht="16.5">
      <c r="A233" s="308">
        <v>1</v>
      </c>
      <c r="B233" s="341"/>
      <c r="C233" s="233" t="s">
        <v>788</v>
      </c>
      <c r="D233" s="309" t="s">
        <v>789</v>
      </c>
      <c r="E233" s="317" t="s">
        <v>790</v>
      </c>
      <c r="F233" s="311" t="s">
        <v>36</v>
      </c>
      <c r="G233" s="364">
        <v>643284</v>
      </c>
      <c r="H233" s="317" t="s">
        <v>791</v>
      </c>
      <c r="I233" s="311" t="s">
        <v>36</v>
      </c>
      <c r="J233" s="364">
        <v>741948</v>
      </c>
      <c r="K233" s="311" t="s">
        <v>36</v>
      </c>
      <c r="L233" s="312">
        <f>J233-G233</f>
        <v>98664</v>
      </c>
    </row>
    <row r="234" spans="1:12" ht="13.5" customHeight="1">
      <c r="A234" s="308"/>
      <c r="B234" s="341"/>
      <c r="C234" s="233"/>
      <c r="D234" s="309"/>
      <c r="E234" s="317"/>
      <c r="F234" s="313"/>
      <c r="G234" s="312"/>
      <c r="H234" s="317"/>
      <c r="I234" s="313"/>
      <c r="J234" s="312"/>
      <c r="K234" s="311"/>
      <c r="L234" s="312"/>
    </row>
    <row r="235" spans="1:12" ht="16.5">
      <c r="A235" s="308">
        <v>2</v>
      </c>
      <c r="B235" s="341"/>
      <c r="C235" s="86" t="s">
        <v>792</v>
      </c>
      <c r="D235" s="319" t="s">
        <v>793</v>
      </c>
      <c r="E235" s="310" t="s">
        <v>794</v>
      </c>
      <c r="F235" s="311"/>
      <c r="G235" s="364">
        <v>587664</v>
      </c>
      <c r="H235" s="310" t="s">
        <v>795</v>
      </c>
      <c r="I235" s="311"/>
      <c r="J235" s="364">
        <v>669576</v>
      </c>
      <c r="K235" s="313"/>
      <c r="L235" s="312">
        <v>81912</v>
      </c>
    </row>
    <row r="236" spans="1:12" ht="13.5" customHeight="1">
      <c r="A236" s="394"/>
      <c r="B236" s="341"/>
      <c r="C236" s="77"/>
      <c r="D236" s="77"/>
      <c r="E236" s="310"/>
      <c r="F236" s="315"/>
      <c r="G236" s="312"/>
      <c r="H236" s="310"/>
      <c r="I236" s="315"/>
      <c r="J236" s="312"/>
      <c r="K236" s="316"/>
      <c r="L236" s="312"/>
    </row>
    <row r="237" spans="1:12" ht="16.5">
      <c r="A237" s="308">
        <v>3</v>
      </c>
      <c r="B237" s="308"/>
      <c r="C237" s="77" t="s">
        <v>792</v>
      </c>
      <c r="D237" s="319" t="s">
        <v>796</v>
      </c>
      <c r="E237" s="310" t="s">
        <v>794</v>
      </c>
      <c r="F237" s="316"/>
      <c r="G237" s="312">
        <v>587664</v>
      </c>
      <c r="H237" s="310" t="s">
        <v>795</v>
      </c>
      <c r="I237" s="316"/>
      <c r="J237" s="312">
        <v>669576</v>
      </c>
      <c r="K237" s="316"/>
      <c r="L237" s="312">
        <v>81912</v>
      </c>
    </row>
    <row r="238" spans="1:12" ht="13.5" customHeight="1">
      <c r="A238" s="307"/>
      <c r="B238" s="395"/>
      <c r="C238" s="77"/>
      <c r="D238" s="319"/>
      <c r="E238" s="310"/>
      <c r="F238" s="316"/>
      <c r="G238" s="312"/>
      <c r="H238" s="310"/>
      <c r="I238" s="316"/>
      <c r="J238" s="312"/>
      <c r="K238" s="316"/>
      <c r="L238" s="312"/>
    </row>
    <row r="239" spans="1:12" ht="16.5">
      <c r="A239" s="308">
        <v>4</v>
      </c>
      <c r="B239" s="395"/>
      <c r="C239" s="396" t="s">
        <v>792</v>
      </c>
      <c r="D239" s="319" t="s">
        <v>797</v>
      </c>
      <c r="E239" s="310" t="s">
        <v>794</v>
      </c>
      <c r="F239" s="316"/>
      <c r="G239" s="312">
        <v>587664</v>
      </c>
      <c r="H239" s="310" t="s">
        <v>795</v>
      </c>
      <c r="I239" s="316"/>
      <c r="J239" s="312">
        <v>669576</v>
      </c>
      <c r="K239" s="397"/>
      <c r="L239" s="312">
        <v>81912</v>
      </c>
    </row>
    <row r="240" spans="1:12" ht="13.5" customHeight="1">
      <c r="A240" s="308"/>
      <c r="B240" s="395"/>
      <c r="C240" s="77"/>
      <c r="D240" s="319"/>
      <c r="E240" s="310"/>
      <c r="F240" s="316"/>
      <c r="G240" s="312"/>
      <c r="H240" s="310"/>
      <c r="I240" s="316"/>
      <c r="J240" s="312"/>
      <c r="K240" s="316"/>
      <c r="L240" s="312"/>
    </row>
    <row r="241" spans="1:12" ht="16.5">
      <c r="A241" s="308">
        <v>5</v>
      </c>
      <c r="B241" s="77"/>
      <c r="C241" s="77" t="s">
        <v>792</v>
      </c>
      <c r="D241" s="319" t="s">
        <v>798</v>
      </c>
      <c r="E241" s="310" t="s">
        <v>689</v>
      </c>
      <c r="F241" s="316"/>
      <c r="G241" s="312">
        <v>579744</v>
      </c>
      <c r="H241" s="310" t="s">
        <v>690</v>
      </c>
      <c r="I241" s="316"/>
      <c r="J241" s="312">
        <v>659688</v>
      </c>
      <c r="K241" s="316"/>
      <c r="L241" s="312">
        <f>J241-G241</f>
        <v>79944</v>
      </c>
    </row>
    <row r="242" spans="1:12" ht="13.5" customHeight="1">
      <c r="A242" s="308"/>
      <c r="B242" s="77"/>
      <c r="C242" s="77"/>
      <c r="D242" s="319"/>
      <c r="E242" s="310"/>
      <c r="F242" s="316"/>
      <c r="G242" s="312"/>
      <c r="H242" s="310"/>
      <c r="I242" s="316"/>
      <c r="J242" s="312"/>
      <c r="K242" s="316"/>
      <c r="L242" s="312"/>
    </row>
    <row r="243" spans="1:12" ht="16.5">
      <c r="A243" s="308">
        <v>6</v>
      </c>
      <c r="B243" s="77"/>
      <c r="C243" s="77" t="s">
        <v>792</v>
      </c>
      <c r="D243" s="319" t="s">
        <v>799</v>
      </c>
      <c r="E243" s="310" t="s">
        <v>689</v>
      </c>
      <c r="F243" s="316"/>
      <c r="G243" s="312">
        <v>579744</v>
      </c>
      <c r="H243" s="310" t="s">
        <v>690</v>
      </c>
      <c r="I243" s="316"/>
      <c r="J243" s="312">
        <v>659688</v>
      </c>
      <c r="K243" s="316"/>
      <c r="L243" s="312">
        <f>J243-G243</f>
        <v>79944</v>
      </c>
    </row>
    <row r="244" spans="1:12" ht="13.5" customHeight="1">
      <c r="A244" s="308"/>
      <c r="B244" s="308"/>
      <c r="C244" s="77"/>
      <c r="D244" s="319"/>
      <c r="E244" s="310"/>
      <c r="F244" s="316"/>
      <c r="G244" s="312"/>
      <c r="H244" s="310"/>
      <c r="I244" s="316"/>
      <c r="J244" s="312"/>
      <c r="K244" s="316"/>
      <c r="L244" s="312"/>
    </row>
    <row r="245" spans="1:12" ht="16.5">
      <c r="A245" s="308">
        <v>7</v>
      </c>
      <c r="B245" s="77"/>
      <c r="C245" s="77" t="s">
        <v>792</v>
      </c>
      <c r="D245" s="319" t="s">
        <v>800</v>
      </c>
      <c r="E245" s="310" t="s">
        <v>794</v>
      </c>
      <c r="F245" s="316"/>
      <c r="G245" s="312">
        <v>587664</v>
      </c>
      <c r="H245" s="310" t="s">
        <v>795</v>
      </c>
      <c r="I245" s="316"/>
      <c r="J245" s="312">
        <v>669576</v>
      </c>
      <c r="K245" s="316"/>
      <c r="L245" s="312">
        <v>81912</v>
      </c>
    </row>
    <row r="246" spans="1:12" ht="13.5" customHeight="1">
      <c r="A246" s="308"/>
      <c r="B246" s="77"/>
      <c r="C246" s="396"/>
      <c r="D246" s="319"/>
      <c r="E246" s="310"/>
      <c r="F246" s="316"/>
      <c r="G246" s="312"/>
      <c r="H246" s="310"/>
      <c r="I246" s="316"/>
      <c r="J246" s="312"/>
      <c r="K246" s="397"/>
      <c r="L246" s="312"/>
    </row>
    <row r="247" spans="1:12" ht="16.5">
      <c r="A247" s="308">
        <v>8</v>
      </c>
      <c r="B247" s="77"/>
      <c r="C247" s="77" t="s">
        <v>792</v>
      </c>
      <c r="D247" s="319" t="s">
        <v>801</v>
      </c>
      <c r="E247" s="310" t="s">
        <v>689</v>
      </c>
      <c r="F247" s="316"/>
      <c r="G247" s="312">
        <v>579744</v>
      </c>
      <c r="H247" s="310" t="s">
        <v>690</v>
      </c>
      <c r="I247" s="316"/>
      <c r="J247" s="312">
        <v>659688</v>
      </c>
      <c r="K247" s="316"/>
      <c r="L247" s="312">
        <v>79944</v>
      </c>
    </row>
    <row r="248" spans="1:12" ht="13.5" customHeight="1">
      <c r="A248" s="322"/>
      <c r="B248" s="398"/>
      <c r="C248" s="398"/>
      <c r="D248" s="355"/>
      <c r="E248" s="325"/>
      <c r="F248" s="399"/>
      <c r="G248" s="329"/>
      <c r="H248" s="325"/>
      <c r="I248" s="399"/>
      <c r="J248" s="329"/>
      <c r="K248" s="399"/>
      <c r="L248" s="329"/>
    </row>
    <row r="249" spans="1:12" ht="13.5" customHeight="1">
      <c r="A249" s="330"/>
      <c r="B249" s="86"/>
      <c r="C249" s="86"/>
      <c r="D249" s="331"/>
      <c r="E249" s="311"/>
      <c r="F249" s="315"/>
      <c r="G249" s="333"/>
      <c r="H249" s="311"/>
      <c r="I249" s="315"/>
      <c r="J249" s="333"/>
      <c r="K249" s="315"/>
      <c r="L249" s="333"/>
    </row>
    <row r="250" spans="1:12">
      <c r="A250" s="201" t="s">
        <v>703</v>
      </c>
      <c r="C250" s="201"/>
      <c r="D250" s="201" t="s">
        <v>704</v>
      </c>
      <c r="E250" s="201"/>
      <c r="F250" s="201"/>
      <c r="G250" s="201"/>
      <c r="H250" s="201" t="s">
        <v>441</v>
      </c>
      <c r="I250" s="201"/>
      <c r="J250" s="201"/>
      <c r="K250" s="201"/>
      <c r="L250" s="201"/>
    </row>
    <row r="251" spans="1:12">
      <c r="A251" s="201"/>
      <c r="B251" s="201"/>
      <c r="C251" s="201"/>
      <c r="D251" s="201"/>
      <c r="E251" s="201"/>
      <c r="F251" s="201"/>
      <c r="G251" s="201"/>
      <c r="H251" s="201"/>
      <c r="I251" s="201"/>
      <c r="J251" s="201"/>
      <c r="K251" s="201"/>
      <c r="L251" s="201"/>
    </row>
    <row r="252" spans="1:12">
      <c r="A252" s="201"/>
      <c r="B252" s="201"/>
      <c r="C252" s="201"/>
      <c r="D252" s="201"/>
      <c r="E252" s="201"/>
      <c r="F252" s="201"/>
      <c r="G252" s="201"/>
      <c r="H252" s="201"/>
      <c r="I252" s="201"/>
      <c r="J252" s="201"/>
      <c r="K252" s="201"/>
      <c r="L252" s="201"/>
    </row>
    <row r="253" spans="1:12">
      <c r="A253" s="201"/>
      <c r="B253" s="201" t="s">
        <v>705</v>
      </c>
      <c r="C253" s="201"/>
      <c r="D253" s="201" t="s">
        <v>706</v>
      </c>
      <c r="E253" s="201"/>
      <c r="F253" s="201"/>
      <c r="G253" s="201"/>
      <c r="H253" s="201" t="s">
        <v>707</v>
      </c>
      <c r="I253" s="201"/>
      <c r="J253" s="201"/>
      <c r="K253" s="201"/>
      <c r="L253" s="201"/>
    </row>
    <row r="254" spans="1:12">
      <c r="A254" s="334"/>
      <c r="B254" s="334"/>
      <c r="C254" s="334" t="s">
        <v>708</v>
      </c>
      <c r="D254" s="334" t="s">
        <v>709</v>
      </c>
      <c r="E254" s="334"/>
      <c r="F254" s="334"/>
      <c r="G254" s="334"/>
      <c r="H254" s="334" t="s">
        <v>710</v>
      </c>
      <c r="I254" s="334"/>
      <c r="J254" s="334"/>
      <c r="K254" s="334"/>
      <c r="L254" s="334"/>
    </row>
    <row r="255" spans="1:12">
      <c r="A255" s="334"/>
      <c r="B255" s="334" t="s">
        <v>711</v>
      </c>
      <c r="C255" s="334"/>
      <c r="D255" s="334"/>
      <c r="E255" s="334"/>
      <c r="F255" s="334"/>
      <c r="G255" s="334"/>
      <c r="H255" s="334"/>
      <c r="I255" s="334"/>
      <c r="J255" s="334"/>
      <c r="K255" s="334"/>
      <c r="L255" s="334"/>
    </row>
    <row r="256" spans="1:12">
      <c r="C256" s="334" t="s">
        <v>712</v>
      </c>
    </row>
    <row r="257" spans="1:12">
      <c r="C257" s="334"/>
    </row>
    <row r="258" spans="1:12">
      <c r="A258" s="1" t="s">
        <v>657</v>
      </c>
      <c r="B258" s="1"/>
      <c r="C258" s="1"/>
      <c r="L258" s="176" t="s">
        <v>658</v>
      </c>
    </row>
    <row r="259" spans="1:12">
      <c r="A259" s="1" t="s">
        <v>802</v>
      </c>
      <c r="B259" s="256"/>
      <c r="C259" s="256"/>
    </row>
    <row r="261" spans="1:12" ht="18.75">
      <c r="A261" s="257" t="s">
        <v>660</v>
      </c>
      <c r="B261" s="258"/>
      <c r="C261" s="258"/>
      <c r="D261" s="258"/>
      <c r="E261" s="258"/>
      <c r="F261" s="258"/>
      <c r="G261" s="258"/>
      <c r="H261" s="258"/>
      <c r="I261" s="258"/>
      <c r="J261" s="258"/>
      <c r="K261" s="258"/>
      <c r="L261" s="259"/>
    </row>
    <row r="262" spans="1:12" ht="15.75">
      <c r="A262" s="260" t="s">
        <v>661</v>
      </c>
      <c r="B262" s="261"/>
      <c r="C262" s="261"/>
      <c r="D262" s="261"/>
      <c r="E262" s="261"/>
      <c r="F262" s="261"/>
      <c r="G262" s="261"/>
      <c r="H262" s="261"/>
      <c r="I262" s="261"/>
      <c r="J262" s="261"/>
      <c r="K262" s="261"/>
      <c r="L262" s="262"/>
    </row>
    <row r="263" spans="1:12" ht="15.75">
      <c r="A263" s="263"/>
      <c r="B263" s="264"/>
      <c r="C263" s="264"/>
      <c r="D263" s="264"/>
      <c r="E263" s="264"/>
      <c r="F263" s="264"/>
      <c r="G263" s="264"/>
      <c r="H263" s="264"/>
      <c r="I263" s="264"/>
      <c r="J263" s="264"/>
      <c r="K263" s="264"/>
      <c r="L263" s="265"/>
    </row>
    <row r="264" spans="1:12">
      <c r="A264" s="400" t="s">
        <v>803</v>
      </c>
      <c r="B264" s="128"/>
      <c r="C264" s="128"/>
      <c r="D264" s="128"/>
      <c r="E264" s="128"/>
      <c r="F264" s="128"/>
      <c r="G264" s="128"/>
      <c r="H264" s="128"/>
      <c r="I264" s="128"/>
      <c r="J264" s="128"/>
      <c r="K264" s="128"/>
      <c r="L264" s="129"/>
    </row>
    <row r="265" spans="1:12">
      <c r="A265" s="400"/>
      <c r="B265" s="6"/>
      <c r="C265" s="6"/>
      <c r="D265" s="6"/>
      <c r="E265" s="128"/>
      <c r="F265" s="128"/>
      <c r="G265" s="128"/>
      <c r="H265" s="128"/>
      <c r="I265" s="128"/>
      <c r="J265" s="128"/>
      <c r="K265" s="6"/>
      <c r="L265" s="125"/>
    </row>
    <row r="266" spans="1:12" ht="15.75">
      <c r="A266" s="267" t="s">
        <v>663</v>
      </c>
      <c r="B266" s="268"/>
      <c r="C266" s="270"/>
      <c r="D266" s="270"/>
      <c r="E266" s="271" t="s">
        <v>664</v>
      </c>
      <c r="F266" s="271"/>
      <c r="G266" s="272"/>
      <c r="H266" s="273" t="s">
        <v>665</v>
      </c>
      <c r="I266" s="271"/>
      <c r="J266" s="272"/>
      <c r="K266" s="269"/>
      <c r="L266" s="336"/>
    </row>
    <row r="267" spans="1:12" ht="15.75">
      <c r="A267" s="274" t="s">
        <v>667</v>
      </c>
      <c r="B267" s="275"/>
      <c r="C267" s="277" t="s">
        <v>668</v>
      </c>
      <c r="D267" s="277" t="s">
        <v>669</v>
      </c>
      <c r="E267" s="271" t="s">
        <v>670</v>
      </c>
      <c r="F267" s="271"/>
      <c r="G267" s="272"/>
      <c r="H267" s="273" t="s">
        <v>670</v>
      </c>
      <c r="I267" s="271"/>
      <c r="J267" s="272"/>
      <c r="K267" s="278" t="s">
        <v>666</v>
      </c>
      <c r="L267" s="279"/>
    </row>
    <row r="268" spans="1:12" ht="15.75">
      <c r="A268" s="338" t="s">
        <v>672</v>
      </c>
      <c r="B268" s="338" t="s">
        <v>673</v>
      </c>
      <c r="C268" s="283"/>
      <c r="D268" s="283"/>
      <c r="E268" s="284" t="s">
        <v>674</v>
      </c>
      <c r="F268" s="345" t="s">
        <v>675</v>
      </c>
      <c r="G268" s="286"/>
      <c r="H268" s="284" t="s">
        <v>674</v>
      </c>
      <c r="I268" s="267" t="s">
        <v>675</v>
      </c>
      <c r="J268" s="268"/>
      <c r="K268" s="278" t="s">
        <v>671</v>
      </c>
      <c r="L268" s="279"/>
    </row>
    <row r="269" spans="1:12">
      <c r="A269" s="293">
        <v>1</v>
      </c>
      <c r="B269" s="293">
        <v>2</v>
      </c>
      <c r="C269" s="293">
        <v>3</v>
      </c>
      <c r="D269" s="293">
        <v>4</v>
      </c>
      <c r="E269" s="293">
        <v>5</v>
      </c>
      <c r="F269" s="296">
        <v>6</v>
      </c>
      <c r="G269" s="295"/>
      <c r="H269" s="293">
        <v>7</v>
      </c>
      <c r="I269" s="296">
        <v>8</v>
      </c>
      <c r="J269" s="295"/>
      <c r="K269" s="296">
        <v>9</v>
      </c>
      <c r="L269" s="295"/>
    </row>
    <row r="270" spans="1:12" ht="10.5" customHeight="1">
      <c r="A270" s="401"/>
      <c r="B270" s="401"/>
      <c r="C270" s="401"/>
      <c r="D270" s="401"/>
      <c r="E270" s="401"/>
      <c r="F270" s="402"/>
      <c r="G270" s="403"/>
      <c r="H270" s="401"/>
      <c r="I270" s="402"/>
      <c r="J270" s="403"/>
      <c r="K270" s="402"/>
      <c r="L270" s="403"/>
    </row>
    <row r="271" spans="1:12" ht="16.5">
      <c r="A271" s="308">
        <v>9</v>
      </c>
      <c r="B271" s="308"/>
      <c r="C271" s="77" t="s">
        <v>792</v>
      </c>
      <c r="D271" s="319" t="s">
        <v>804</v>
      </c>
      <c r="E271" s="310" t="s">
        <v>689</v>
      </c>
      <c r="F271" s="316"/>
      <c r="G271" s="312">
        <v>579744</v>
      </c>
      <c r="H271" s="310" t="s">
        <v>690</v>
      </c>
      <c r="I271" s="316"/>
      <c r="J271" s="312">
        <v>659688</v>
      </c>
      <c r="K271" s="316"/>
      <c r="L271" s="312">
        <v>79944</v>
      </c>
    </row>
    <row r="272" spans="1:12" ht="13.5" customHeight="1">
      <c r="A272" s="308"/>
      <c r="B272" s="308"/>
      <c r="C272" s="77"/>
      <c r="D272" s="319"/>
      <c r="E272" s="310"/>
      <c r="F272" s="316"/>
      <c r="G272" s="312"/>
      <c r="H272" s="310"/>
      <c r="I272" s="316"/>
      <c r="J272" s="312"/>
      <c r="K272" s="316"/>
      <c r="L272" s="312"/>
    </row>
    <row r="273" spans="1:14" ht="16.5">
      <c r="A273" s="308">
        <v>10</v>
      </c>
      <c r="B273" s="308"/>
      <c r="C273" s="77" t="s">
        <v>792</v>
      </c>
      <c r="D273" s="319" t="s">
        <v>805</v>
      </c>
      <c r="E273" s="310" t="s">
        <v>794</v>
      </c>
      <c r="F273" s="316"/>
      <c r="G273" s="312">
        <v>587664</v>
      </c>
      <c r="H273" s="310" t="s">
        <v>795</v>
      </c>
      <c r="I273" s="316"/>
      <c r="J273" s="312">
        <v>669576</v>
      </c>
      <c r="K273" s="316"/>
      <c r="L273" s="312">
        <f>J273-G273</f>
        <v>81912</v>
      </c>
    </row>
    <row r="274" spans="1:14" ht="16.5">
      <c r="A274" s="308"/>
      <c r="B274" s="308"/>
      <c r="C274" s="319" t="s">
        <v>806</v>
      </c>
      <c r="D274" s="319"/>
      <c r="E274" s="310"/>
      <c r="F274" s="316"/>
      <c r="G274" s="312"/>
      <c r="H274" s="310"/>
      <c r="I274" s="316"/>
      <c r="J274" s="312"/>
      <c r="K274" s="316"/>
      <c r="L274" s="312"/>
    </row>
    <row r="275" spans="1:14" ht="12" customHeight="1">
      <c r="A275" s="308"/>
      <c r="B275" s="308"/>
      <c r="C275" s="77"/>
      <c r="D275" s="319"/>
      <c r="E275" s="310"/>
      <c r="F275" s="316"/>
      <c r="G275" s="312"/>
      <c r="H275" s="310"/>
      <c r="I275" s="316"/>
      <c r="J275" s="312"/>
      <c r="K275" s="316"/>
      <c r="L275" s="312"/>
    </row>
    <row r="276" spans="1:14" ht="16.5">
      <c r="A276" s="308">
        <v>11</v>
      </c>
      <c r="B276" s="308"/>
      <c r="C276" s="77" t="s">
        <v>792</v>
      </c>
      <c r="D276" s="319" t="s">
        <v>807</v>
      </c>
      <c r="E276" s="310" t="s">
        <v>689</v>
      </c>
      <c r="F276" s="316"/>
      <c r="G276" s="312">
        <v>579744</v>
      </c>
      <c r="H276" s="310" t="s">
        <v>690</v>
      </c>
      <c r="I276" s="316"/>
      <c r="J276" s="312">
        <v>659688</v>
      </c>
      <c r="K276" s="316"/>
      <c r="L276" s="312">
        <v>79944</v>
      </c>
    </row>
    <row r="277" spans="1:14" ht="16.5">
      <c r="A277" s="308"/>
      <c r="B277" s="308"/>
      <c r="C277" s="319" t="s">
        <v>808</v>
      </c>
      <c r="D277" s="319"/>
      <c r="E277" s="310"/>
      <c r="F277" s="316"/>
      <c r="G277" s="312"/>
      <c r="H277" s="310"/>
      <c r="I277" s="316"/>
      <c r="J277" s="312"/>
      <c r="K277" s="316"/>
      <c r="L277" s="312"/>
    </row>
    <row r="278" spans="1:14" ht="12" customHeight="1">
      <c r="A278" s="308"/>
      <c r="B278" s="308"/>
      <c r="C278" s="77"/>
      <c r="D278" s="319"/>
      <c r="E278" s="310"/>
      <c r="F278" s="316"/>
      <c r="G278" s="312"/>
      <c r="H278" s="310"/>
      <c r="I278" s="316"/>
      <c r="J278" s="312"/>
      <c r="K278" s="316"/>
      <c r="L278" s="312"/>
    </row>
    <row r="279" spans="1:14" ht="16.5">
      <c r="A279" s="308">
        <v>12</v>
      </c>
      <c r="B279" s="308"/>
      <c r="C279" s="77" t="s">
        <v>809</v>
      </c>
      <c r="D279" s="319" t="s">
        <v>810</v>
      </c>
      <c r="E279" s="310" t="s">
        <v>701</v>
      </c>
      <c r="F279" s="316"/>
      <c r="G279" s="312">
        <v>142368</v>
      </c>
      <c r="H279" s="310" t="s">
        <v>702</v>
      </c>
      <c r="I279" s="316"/>
      <c r="J279" s="312">
        <v>146544</v>
      </c>
      <c r="K279" s="316"/>
      <c r="L279" s="312">
        <f>J279-G279</f>
        <v>4176</v>
      </c>
    </row>
    <row r="280" spans="1:14" ht="14.25" customHeight="1">
      <c r="A280" s="308"/>
      <c r="B280" s="308"/>
      <c r="C280" s="77"/>
      <c r="D280" s="319"/>
      <c r="E280" s="310"/>
      <c r="F280" s="316"/>
      <c r="G280" s="312"/>
      <c r="H280" s="310"/>
      <c r="I280" s="316"/>
      <c r="J280" s="312"/>
      <c r="K280" s="316"/>
      <c r="L280" s="312"/>
    </row>
    <row r="281" spans="1:14" ht="16.5">
      <c r="A281" s="308">
        <v>13</v>
      </c>
      <c r="B281" s="308"/>
      <c r="C281" s="77" t="s">
        <v>811</v>
      </c>
      <c r="D281" s="319" t="s">
        <v>812</v>
      </c>
      <c r="E281" s="310" t="s">
        <v>718</v>
      </c>
      <c r="F281" s="316"/>
      <c r="G281" s="312">
        <v>124656</v>
      </c>
      <c r="H281" s="310" t="s">
        <v>719</v>
      </c>
      <c r="I281" s="316"/>
      <c r="J281" s="312">
        <v>129060</v>
      </c>
      <c r="K281" s="316"/>
      <c r="L281" s="312">
        <v>4404</v>
      </c>
    </row>
    <row r="282" spans="1:14" ht="13.5" customHeight="1">
      <c r="A282" s="308"/>
      <c r="B282" s="308"/>
      <c r="C282" s="77"/>
      <c r="D282" s="319"/>
      <c r="E282" s="310"/>
      <c r="F282" s="316"/>
      <c r="G282" s="312"/>
      <c r="H282" s="310"/>
      <c r="I282" s="316"/>
      <c r="J282" s="312"/>
      <c r="K282" s="316"/>
      <c r="L282" s="312"/>
    </row>
    <row r="283" spans="1:14" ht="16.5">
      <c r="A283" s="308">
        <v>14</v>
      </c>
      <c r="B283" s="308"/>
      <c r="C283" s="77" t="s">
        <v>681</v>
      </c>
      <c r="D283" s="319" t="s">
        <v>813</v>
      </c>
      <c r="E283" s="310" t="s">
        <v>693</v>
      </c>
      <c r="F283" s="316"/>
      <c r="G283" s="312">
        <v>113316</v>
      </c>
      <c r="H283" s="310" t="s">
        <v>684</v>
      </c>
      <c r="I283" s="316"/>
      <c r="J283" s="312">
        <v>114072</v>
      </c>
      <c r="K283" s="316"/>
      <c r="L283" s="312">
        <f>J283-G283</f>
        <v>756</v>
      </c>
    </row>
    <row r="284" spans="1:14" ht="12.75" customHeight="1">
      <c r="A284" s="308"/>
      <c r="B284" s="308"/>
      <c r="C284" s="77"/>
      <c r="D284" s="319"/>
      <c r="E284" s="310"/>
      <c r="F284" s="316"/>
      <c r="G284" s="312"/>
      <c r="H284" s="310"/>
      <c r="I284" s="316"/>
      <c r="J284" s="312"/>
      <c r="K284" s="316"/>
      <c r="L284" s="312"/>
    </row>
    <row r="285" spans="1:14" ht="16.5">
      <c r="A285" s="347"/>
      <c r="B285" s="347"/>
      <c r="C285" s="349" t="s">
        <v>743</v>
      </c>
      <c r="D285" s="350"/>
      <c r="E285" s="351"/>
      <c r="F285" s="352" t="s">
        <v>36</v>
      </c>
      <c r="G285" s="353">
        <f>G233+G235+G237+G239+G241+G243+G245+G247+G271+G273+G276+G279+G281+G283</f>
        <v>6860664</v>
      </c>
      <c r="H285" s="351"/>
      <c r="I285" s="352" t="s">
        <v>36</v>
      </c>
      <c r="J285" s="354">
        <f>J233+J235+J237+J239+J241+J243+J245+J247+J271+J273+J276+J279+J281+J283</f>
        <v>7777944</v>
      </c>
      <c r="K285" s="352" t="s">
        <v>36</v>
      </c>
      <c r="L285" s="353">
        <f>L233+L235+L237+L239+L241+L243+L245+L247+L271+L273+L276+L279+L281+L283</f>
        <v>917280</v>
      </c>
      <c r="N285" s="46"/>
    </row>
    <row r="287" spans="1:14">
      <c r="A287" s="201" t="s">
        <v>703</v>
      </c>
      <c r="C287" s="201"/>
      <c r="D287" s="201" t="s">
        <v>704</v>
      </c>
      <c r="E287" s="201"/>
      <c r="F287" s="201"/>
      <c r="G287" s="201"/>
      <c r="H287" s="201" t="s">
        <v>441</v>
      </c>
      <c r="I287" s="201"/>
      <c r="J287" s="201"/>
      <c r="K287" s="201"/>
      <c r="L287" s="201"/>
    </row>
    <row r="288" spans="1:14">
      <c r="A288" s="201"/>
      <c r="B288" s="201"/>
      <c r="C288" s="201"/>
      <c r="D288" s="201"/>
      <c r="E288" s="201"/>
      <c r="F288" s="201"/>
      <c r="G288" s="201"/>
      <c r="H288" s="201"/>
      <c r="I288" s="201"/>
      <c r="J288" s="201"/>
      <c r="K288" s="201"/>
      <c r="L288" s="201"/>
    </row>
    <row r="289" spans="1:12">
      <c r="A289" s="201"/>
      <c r="B289" s="201"/>
      <c r="C289" s="201"/>
      <c r="D289" s="201"/>
      <c r="E289" s="201"/>
      <c r="F289" s="201"/>
      <c r="G289" s="201"/>
      <c r="H289" s="201"/>
      <c r="I289" s="201"/>
      <c r="J289" s="201"/>
      <c r="K289" s="201"/>
      <c r="L289" s="201"/>
    </row>
    <row r="290" spans="1:12">
      <c r="A290" s="201"/>
      <c r="B290" s="201" t="s">
        <v>705</v>
      </c>
      <c r="C290" s="201"/>
      <c r="D290" s="201" t="s">
        <v>706</v>
      </c>
      <c r="E290" s="201"/>
      <c r="F290" s="201"/>
      <c r="G290" s="201"/>
      <c r="H290" s="201" t="s">
        <v>707</v>
      </c>
      <c r="I290" s="201"/>
      <c r="J290" s="201"/>
      <c r="K290" s="201"/>
      <c r="L290" s="201"/>
    </row>
    <row r="291" spans="1:12">
      <c r="A291" s="334"/>
      <c r="B291" s="334"/>
      <c r="C291" s="334" t="s">
        <v>708</v>
      </c>
      <c r="D291" s="334" t="s">
        <v>709</v>
      </c>
      <c r="E291" s="334"/>
      <c r="F291" s="334"/>
      <c r="G291" s="334"/>
      <c r="H291" s="334" t="s">
        <v>710</v>
      </c>
      <c r="I291" s="334"/>
      <c r="J291" s="334"/>
      <c r="K291" s="334"/>
      <c r="L291" s="334"/>
    </row>
    <row r="292" spans="1:12">
      <c r="A292" s="334"/>
      <c r="B292" s="334" t="s">
        <v>711</v>
      </c>
      <c r="C292" s="334"/>
      <c r="D292" s="334"/>
      <c r="E292" s="334"/>
      <c r="F292" s="334"/>
      <c r="G292" s="334"/>
      <c r="H292" s="334"/>
      <c r="I292" s="334"/>
      <c r="J292" s="334"/>
      <c r="K292" s="334"/>
      <c r="L292" s="334"/>
    </row>
    <row r="293" spans="1:12">
      <c r="C293" s="334" t="s">
        <v>712</v>
      </c>
    </row>
    <row r="294" spans="1:12">
      <c r="C294" s="334"/>
    </row>
    <row r="295" spans="1:12">
      <c r="A295" s="1" t="s">
        <v>657</v>
      </c>
      <c r="B295" s="1"/>
      <c r="C295" s="1"/>
      <c r="L295" s="176" t="s">
        <v>658</v>
      </c>
    </row>
    <row r="296" spans="1:12">
      <c r="A296" s="1" t="s">
        <v>814</v>
      </c>
      <c r="B296" s="256"/>
      <c r="C296" s="256"/>
    </row>
    <row r="298" spans="1:12" ht="18.75">
      <c r="A298" s="257" t="s">
        <v>660</v>
      </c>
      <c r="B298" s="258"/>
      <c r="C298" s="258"/>
      <c r="D298" s="258"/>
      <c r="E298" s="258"/>
      <c r="F298" s="258"/>
      <c r="G298" s="258"/>
      <c r="H298" s="258"/>
      <c r="I298" s="258"/>
      <c r="J298" s="258"/>
      <c r="K298" s="258"/>
      <c r="L298" s="259"/>
    </row>
    <row r="299" spans="1:12" ht="15.75">
      <c r="A299" s="260" t="s">
        <v>661</v>
      </c>
      <c r="B299" s="261"/>
      <c r="C299" s="261"/>
      <c r="D299" s="261"/>
      <c r="E299" s="261"/>
      <c r="F299" s="261"/>
      <c r="G299" s="261"/>
      <c r="H299" s="261"/>
      <c r="I299" s="261"/>
      <c r="J299" s="261"/>
      <c r="K299" s="261"/>
      <c r="L299" s="262"/>
    </row>
    <row r="300" spans="1:12" ht="15.75">
      <c r="A300" s="263"/>
      <c r="B300" s="264"/>
      <c r="C300" s="264"/>
      <c r="D300" s="264"/>
      <c r="E300" s="264"/>
      <c r="F300" s="264"/>
      <c r="G300" s="264"/>
      <c r="H300" s="264"/>
      <c r="I300" s="264"/>
      <c r="J300" s="264"/>
      <c r="K300" s="264"/>
      <c r="L300" s="265"/>
    </row>
    <row r="301" spans="1:12" ht="15.75">
      <c r="A301" s="400" t="s">
        <v>815</v>
      </c>
      <c r="B301" s="264"/>
      <c r="C301" s="264"/>
      <c r="D301" s="264"/>
      <c r="E301" s="264"/>
      <c r="F301" s="264"/>
      <c r="G301" s="264"/>
      <c r="H301" s="264"/>
      <c r="I301" s="264"/>
      <c r="J301" s="264"/>
      <c r="K301" s="264"/>
      <c r="L301" s="265"/>
    </row>
    <row r="302" spans="1:12">
      <c r="A302" s="404"/>
      <c r="B302" s="128"/>
      <c r="C302" s="128"/>
      <c r="D302" s="128"/>
      <c r="E302" s="128"/>
      <c r="F302" s="128"/>
      <c r="G302" s="128"/>
      <c r="H302" s="128"/>
      <c r="I302" s="128"/>
      <c r="J302" s="128"/>
      <c r="K302" s="128"/>
      <c r="L302" s="129"/>
    </row>
    <row r="303" spans="1:12" ht="15.75">
      <c r="A303" s="267" t="s">
        <v>663</v>
      </c>
      <c r="B303" s="268"/>
      <c r="C303" s="270"/>
      <c r="D303" s="270"/>
      <c r="E303" s="271" t="s">
        <v>664</v>
      </c>
      <c r="F303" s="271"/>
      <c r="G303" s="272"/>
      <c r="H303" s="273" t="s">
        <v>665</v>
      </c>
      <c r="I303" s="271"/>
      <c r="J303" s="272"/>
      <c r="K303" s="269"/>
      <c r="L303" s="336"/>
    </row>
    <row r="304" spans="1:12" ht="15.75">
      <c r="A304" s="274" t="s">
        <v>667</v>
      </c>
      <c r="B304" s="275"/>
      <c r="C304" s="277" t="s">
        <v>668</v>
      </c>
      <c r="D304" s="277" t="s">
        <v>669</v>
      </c>
      <c r="E304" s="271" t="s">
        <v>670</v>
      </c>
      <c r="F304" s="271"/>
      <c r="G304" s="272"/>
      <c r="H304" s="273" t="s">
        <v>670</v>
      </c>
      <c r="I304" s="271"/>
      <c r="J304" s="272"/>
      <c r="K304" s="278" t="s">
        <v>666</v>
      </c>
      <c r="L304" s="279"/>
    </row>
    <row r="305" spans="1:14" ht="15.75">
      <c r="A305" s="284" t="s">
        <v>672</v>
      </c>
      <c r="B305" s="357" t="s">
        <v>673</v>
      </c>
      <c r="C305" s="283"/>
      <c r="D305" s="283"/>
      <c r="E305" s="284" t="s">
        <v>674</v>
      </c>
      <c r="F305" s="345" t="s">
        <v>675</v>
      </c>
      <c r="G305" s="286"/>
      <c r="H305" s="284" t="s">
        <v>674</v>
      </c>
      <c r="I305" s="267" t="s">
        <v>675</v>
      </c>
      <c r="J305" s="268"/>
      <c r="K305" s="278" t="s">
        <v>671</v>
      </c>
      <c r="L305" s="279"/>
    </row>
    <row r="306" spans="1:14">
      <c r="A306" s="293">
        <v>1</v>
      </c>
      <c r="B306" s="291">
        <v>2</v>
      </c>
      <c r="C306" s="293">
        <v>3</v>
      </c>
      <c r="D306" s="293">
        <v>4</v>
      </c>
      <c r="E306" s="293">
        <v>5</v>
      </c>
      <c r="F306" s="296">
        <v>6</v>
      </c>
      <c r="G306" s="295"/>
      <c r="H306" s="293">
        <v>7</v>
      </c>
      <c r="I306" s="296">
        <v>8</v>
      </c>
      <c r="J306" s="295"/>
      <c r="K306" s="296">
        <v>9</v>
      </c>
      <c r="L306" s="295"/>
    </row>
    <row r="307" spans="1:14" ht="16.5">
      <c r="A307" s="124"/>
      <c r="B307" s="384"/>
      <c r="D307" s="365"/>
      <c r="E307" s="124"/>
      <c r="F307" s="316"/>
      <c r="G307" s="320"/>
      <c r="H307" s="340"/>
      <c r="I307" s="315"/>
      <c r="J307" s="312"/>
      <c r="K307" s="316"/>
      <c r="L307" s="312"/>
    </row>
    <row r="308" spans="1:14" ht="16.5">
      <c r="A308" s="124"/>
      <c r="B308" s="341"/>
      <c r="C308" s="359" t="s">
        <v>745</v>
      </c>
      <c r="D308" s="361"/>
      <c r="E308" s="124"/>
      <c r="F308" s="316"/>
      <c r="G308" s="320"/>
      <c r="H308" s="340"/>
      <c r="I308" s="315"/>
      <c r="J308" s="312"/>
      <c r="K308" s="316"/>
      <c r="L308" s="312"/>
    </row>
    <row r="309" spans="1:14" ht="16.5">
      <c r="A309" s="124"/>
      <c r="B309" s="341"/>
      <c r="C309" s="359"/>
      <c r="D309" s="361"/>
      <c r="E309" s="124"/>
      <c r="F309" s="316"/>
      <c r="G309" s="320"/>
      <c r="H309" s="340"/>
      <c r="I309" s="315"/>
      <c r="J309" s="312"/>
      <c r="K309" s="316"/>
      <c r="L309" s="312"/>
    </row>
    <row r="310" spans="1:14" ht="16.5">
      <c r="A310" s="308">
        <v>1</v>
      </c>
      <c r="B310" s="125"/>
      <c r="C310" s="77" t="s">
        <v>746</v>
      </c>
      <c r="D310" s="361" t="s">
        <v>816</v>
      </c>
      <c r="E310" s="124"/>
      <c r="F310" s="316" t="s">
        <v>36</v>
      </c>
      <c r="G310" s="312">
        <v>120000</v>
      </c>
      <c r="H310" s="340"/>
      <c r="I310" s="315" t="s">
        <v>36</v>
      </c>
      <c r="J310" s="312">
        <v>120000</v>
      </c>
      <c r="K310" s="316" t="s">
        <v>36</v>
      </c>
      <c r="L310" s="312">
        <f t="shared" ref="L310:L319" si="0">J310-G310</f>
        <v>0</v>
      </c>
    </row>
    <row r="311" spans="1:14" ht="16.5">
      <c r="A311" s="308">
        <v>2</v>
      </c>
      <c r="B311" s="125"/>
      <c r="C311" s="77" t="s">
        <v>746</v>
      </c>
      <c r="D311" s="361" t="s">
        <v>817</v>
      </c>
      <c r="E311" s="124"/>
      <c r="F311" s="316"/>
      <c r="G311" s="312">
        <v>57050</v>
      </c>
      <c r="H311" s="340"/>
      <c r="I311" s="315"/>
      <c r="J311" s="312">
        <v>60720</v>
      </c>
      <c r="K311" s="316"/>
      <c r="L311" s="312">
        <f t="shared" si="0"/>
        <v>3670</v>
      </c>
    </row>
    <row r="312" spans="1:14" ht="16.5">
      <c r="A312" s="308">
        <v>3</v>
      </c>
      <c r="B312" s="125"/>
      <c r="C312" s="77" t="s">
        <v>818</v>
      </c>
      <c r="D312" s="361" t="s">
        <v>819</v>
      </c>
      <c r="E312" s="124"/>
      <c r="F312" s="316"/>
      <c r="G312" s="312">
        <v>57050</v>
      </c>
      <c r="H312" s="340"/>
      <c r="I312" s="315"/>
      <c r="J312" s="312">
        <v>60720</v>
      </c>
      <c r="K312" s="316"/>
      <c r="L312" s="312">
        <f t="shared" si="0"/>
        <v>3670</v>
      </c>
      <c r="N312" s="46"/>
    </row>
    <row r="313" spans="1:14" ht="16.5">
      <c r="A313" s="308">
        <v>4</v>
      </c>
      <c r="B313" s="125"/>
      <c r="C313" s="77" t="s">
        <v>746</v>
      </c>
      <c r="D313" s="361" t="s">
        <v>820</v>
      </c>
      <c r="E313" s="124"/>
      <c r="F313" s="316"/>
      <c r="G313" s="312">
        <v>57050</v>
      </c>
      <c r="H313" s="340"/>
      <c r="I313" s="315"/>
      <c r="J313" s="312">
        <v>60720</v>
      </c>
      <c r="K313" s="316"/>
      <c r="L313" s="312">
        <f t="shared" si="0"/>
        <v>3670</v>
      </c>
    </row>
    <row r="314" spans="1:14" ht="16.5">
      <c r="A314" s="308">
        <v>5</v>
      </c>
      <c r="B314" s="308"/>
      <c r="C314" s="77" t="s">
        <v>746</v>
      </c>
      <c r="D314" s="361" t="s">
        <v>821</v>
      </c>
      <c r="E314" s="124"/>
      <c r="F314" s="316"/>
      <c r="G314" s="312">
        <v>52800</v>
      </c>
      <c r="H314" s="340"/>
      <c r="I314" s="315"/>
      <c r="J314" s="312">
        <v>60720</v>
      </c>
      <c r="K314" s="316"/>
      <c r="L314" s="312">
        <f t="shared" si="0"/>
        <v>7920</v>
      </c>
    </row>
    <row r="315" spans="1:14" ht="16.5">
      <c r="A315" s="308">
        <v>6</v>
      </c>
      <c r="B315" s="124"/>
      <c r="C315" s="77" t="s">
        <v>746</v>
      </c>
      <c r="D315" s="361" t="s">
        <v>822</v>
      </c>
      <c r="E315" s="124"/>
      <c r="F315" s="316"/>
      <c r="G315" s="312">
        <v>52800</v>
      </c>
      <c r="H315" s="340"/>
      <c r="I315" s="315"/>
      <c r="J315" s="312">
        <v>52800</v>
      </c>
      <c r="K315" s="316"/>
      <c r="L315" s="312">
        <f t="shared" si="0"/>
        <v>0</v>
      </c>
    </row>
    <row r="316" spans="1:14" ht="16.5">
      <c r="A316" s="308">
        <v>7</v>
      </c>
      <c r="B316" s="124"/>
      <c r="C316" s="77" t="s">
        <v>746</v>
      </c>
      <c r="D316" s="361" t="s">
        <v>823</v>
      </c>
      <c r="E316" s="124"/>
      <c r="F316" s="316"/>
      <c r="G316" s="312">
        <v>0</v>
      </c>
      <c r="H316" s="340"/>
      <c r="I316" s="315"/>
      <c r="J316" s="312">
        <v>52800</v>
      </c>
      <c r="K316" s="316"/>
      <c r="L316" s="312">
        <f t="shared" si="0"/>
        <v>52800</v>
      </c>
    </row>
    <row r="317" spans="1:14" ht="16.5">
      <c r="A317" s="308"/>
      <c r="B317" s="308">
        <v>8</v>
      </c>
      <c r="C317" s="77" t="s">
        <v>746</v>
      </c>
      <c r="D317" s="361" t="s">
        <v>824</v>
      </c>
      <c r="E317" s="124"/>
      <c r="F317" s="316"/>
      <c r="G317" s="312">
        <v>52800</v>
      </c>
      <c r="H317" s="340"/>
      <c r="I317" s="315"/>
      <c r="J317" s="312">
        <v>52800</v>
      </c>
      <c r="K317" s="316"/>
      <c r="L317" s="312">
        <f t="shared" si="0"/>
        <v>0</v>
      </c>
    </row>
    <row r="318" spans="1:14" ht="16.5">
      <c r="A318" s="308"/>
      <c r="B318" s="308">
        <v>9</v>
      </c>
      <c r="C318" s="77" t="s">
        <v>746</v>
      </c>
      <c r="D318" s="361" t="s">
        <v>825</v>
      </c>
      <c r="E318" s="124"/>
      <c r="F318" s="316"/>
      <c r="G318" s="312">
        <v>50450</v>
      </c>
      <c r="H318" s="340"/>
      <c r="I318" s="315"/>
      <c r="J318" s="312">
        <v>52800</v>
      </c>
      <c r="K318" s="316"/>
      <c r="L318" s="312">
        <f t="shared" si="0"/>
        <v>2350</v>
      </c>
    </row>
    <row r="319" spans="1:14" ht="16.5">
      <c r="A319" s="124"/>
      <c r="B319" s="308">
        <v>10</v>
      </c>
      <c r="C319" s="77" t="s">
        <v>746</v>
      </c>
      <c r="D319" s="361" t="s">
        <v>826</v>
      </c>
      <c r="E319" s="124"/>
      <c r="F319" s="316"/>
      <c r="G319" s="312">
        <v>0</v>
      </c>
      <c r="H319" s="340"/>
      <c r="I319" s="315"/>
      <c r="J319" s="312">
        <v>52800</v>
      </c>
      <c r="K319" s="316"/>
      <c r="L319" s="312">
        <f t="shared" si="0"/>
        <v>52800</v>
      </c>
    </row>
    <row r="320" spans="1:14" ht="16.5">
      <c r="A320" s="124"/>
      <c r="B320" s="308"/>
      <c r="C320" s="77"/>
      <c r="D320" s="361"/>
      <c r="E320" s="124"/>
      <c r="F320" s="316"/>
      <c r="G320" s="312"/>
      <c r="H320" s="340"/>
      <c r="I320" s="315"/>
      <c r="J320" s="312"/>
      <c r="K320" s="316"/>
      <c r="L320" s="312"/>
    </row>
    <row r="321" spans="1:12" ht="16.5">
      <c r="A321" s="127"/>
      <c r="B321" s="322"/>
      <c r="C321" s="398"/>
      <c r="D321" s="371"/>
      <c r="E321" s="127"/>
      <c r="F321" s="399"/>
      <c r="G321" s="329"/>
      <c r="H321" s="405"/>
      <c r="I321" s="326"/>
      <c r="J321" s="329"/>
      <c r="K321" s="399"/>
      <c r="L321" s="329"/>
    </row>
    <row r="323" spans="1:12">
      <c r="A323" s="201" t="s">
        <v>703</v>
      </c>
      <c r="C323" s="201"/>
      <c r="D323" s="201" t="s">
        <v>704</v>
      </c>
      <c r="E323" s="201"/>
      <c r="F323" s="201"/>
      <c r="G323" s="201"/>
      <c r="H323" s="201" t="s">
        <v>441</v>
      </c>
      <c r="I323" s="201"/>
      <c r="J323" s="201"/>
      <c r="K323" s="201"/>
      <c r="L323" s="201"/>
    </row>
    <row r="324" spans="1:12">
      <c r="A324" s="201"/>
      <c r="B324" s="201"/>
      <c r="C324" s="201"/>
      <c r="D324" s="201"/>
      <c r="E324" s="201"/>
      <c r="F324" s="201"/>
      <c r="G324" s="201"/>
      <c r="H324" s="201"/>
      <c r="I324" s="201"/>
      <c r="J324" s="201"/>
      <c r="K324" s="201"/>
      <c r="L324" s="201"/>
    </row>
    <row r="325" spans="1:12">
      <c r="A325" s="201"/>
      <c r="B325" s="201"/>
      <c r="C325" s="201"/>
      <c r="D325" s="201"/>
      <c r="E325" s="201"/>
      <c r="F325" s="201"/>
      <c r="G325" s="201"/>
      <c r="H325" s="201"/>
      <c r="I325" s="201"/>
      <c r="J325" s="201"/>
      <c r="K325" s="201"/>
      <c r="L325" s="201"/>
    </row>
    <row r="326" spans="1:12">
      <c r="A326" s="201"/>
      <c r="B326" s="201" t="s">
        <v>705</v>
      </c>
      <c r="C326" s="201"/>
      <c r="D326" s="201" t="s">
        <v>706</v>
      </c>
      <c r="E326" s="201"/>
      <c r="F326" s="201"/>
      <c r="G326" s="201"/>
      <c r="H326" s="201" t="s">
        <v>707</v>
      </c>
      <c r="I326" s="201"/>
      <c r="J326" s="201"/>
      <c r="K326" s="201"/>
      <c r="L326" s="201"/>
    </row>
    <row r="327" spans="1:12">
      <c r="A327" s="334"/>
      <c r="B327" s="334"/>
      <c r="C327" s="334" t="s">
        <v>708</v>
      </c>
      <c r="D327" s="334" t="s">
        <v>709</v>
      </c>
      <c r="E327" s="334"/>
      <c r="F327" s="334"/>
      <c r="G327" s="334"/>
      <c r="H327" s="334" t="s">
        <v>710</v>
      </c>
      <c r="I327" s="334"/>
      <c r="J327" s="334"/>
      <c r="K327" s="334"/>
      <c r="L327" s="334"/>
    </row>
    <row r="328" spans="1:12">
      <c r="A328" s="334"/>
      <c r="B328" s="334" t="s">
        <v>711</v>
      </c>
      <c r="C328" s="334"/>
      <c r="D328" s="334"/>
      <c r="E328" s="334"/>
      <c r="F328" s="334"/>
      <c r="G328" s="334"/>
      <c r="H328" s="334"/>
      <c r="I328" s="334"/>
      <c r="J328" s="334"/>
      <c r="K328" s="334"/>
      <c r="L328" s="334"/>
    </row>
    <row r="329" spans="1:12">
      <c r="C329" s="334" t="s">
        <v>712</v>
      </c>
    </row>
    <row r="331" spans="1:12">
      <c r="A331" s="1" t="s">
        <v>657</v>
      </c>
      <c r="B331" s="1"/>
      <c r="C331" s="1"/>
      <c r="L331" s="176" t="s">
        <v>658</v>
      </c>
    </row>
    <row r="332" spans="1:12">
      <c r="A332" s="1" t="s">
        <v>827</v>
      </c>
      <c r="B332" s="256"/>
      <c r="C332" s="256"/>
    </row>
    <row r="334" spans="1:12" ht="18.75">
      <c r="A334" s="257" t="s">
        <v>660</v>
      </c>
      <c r="B334" s="258"/>
      <c r="C334" s="258"/>
      <c r="D334" s="258"/>
      <c r="E334" s="258"/>
      <c r="F334" s="258"/>
      <c r="G334" s="258"/>
      <c r="H334" s="258"/>
      <c r="I334" s="258"/>
      <c r="J334" s="258"/>
      <c r="K334" s="258"/>
      <c r="L334" s="259"/>
    </row>
    <row r="335" spans="1:12" ht="15.75">
      <c r="A335" s="260" t="s">
        <v>661</v>
      </c>
      <c r="B335" s="261"/>
      <c r="C335" s="261"/>
      <c r="D335" s="261"/>
      <c r="E335" s="261"/>
      <c r="F335" s="261"/>
      <c r="G335" s="261"/>
      <c r="H335" s="261"/>
      <c r="I335" s="261"/>
      <c r="J335" s="261"/>
      <c r="K335" s="261"/>
      <c r="L335" s="262"/>
    </row>
    <row r="336" spans="1:12" ht="15.75">
      <c r="A336" s="263"/>
      <c r="B336" s="264"/>
      <c r="C336" s="264"/>
      <c r="D336" s="264"/>
      <c r="E336" s="264"/>
      <c r="F336" s="264"/>
      <c r="G336" s="264"/>
      <c r="H336" s="264"/>
      <c r="I336" s="264"/>
      <c r="J336" s="264"/>
      <c r="K336" s="264"/>
      <c r="L336" s="265"/>
    </row>
    <row r="337" spans="1:12" ht="15.75">
      <c r="A337" s="400" t="s">
        <v>815</v>
      </c>
      <c r="B337" s="264"/>
      <c r="C337" s="264"/>
      <c r="D337" s="264"/>
      <c r="E337" s="264"/>
      <c r="F337" s="264"/>
      <c r="G337" s="264"/>
      <c r="H337" s="264"/>
      <c r="I337" s="264"/>
      <c r="J337" s="264"/>
      <c r="K337" s="264"/>
      <c r="L337" s="265"/>
    </row>
    <row r="338" spans="1:12">
      <c r="A338" s="404"/>
      <c r="B338" s="128"/>
      <c r="C338" s="128"/>
      <c r="D338" s="128"/>
      <c r="E338" s="128"/>
      <c r="F338" s="128"/>
      <c r="G338" s="128"/>
      <c r="H338" s="128"/>
      <c r="I338" s="128"/>
      <c r="J338" s="128"/>
      <c r="K338" s="128"/>
      <c r="L338" s="129"/>
    </row>
    <row r="339" spans="1:12" ht="15.75">
      <c r="A339" s="267" t="s">
        <v>663</v>
      </c>
      <c r="B339" s="268"/>
      <c r="C339" s="270"/>
      <c r="D339" s="270"/>
      <c r="E339" s="271" t="s">
        <v>664</v>
      </c>
      <c r="F339" s="271"/>
      <c r="G339" s="272"/>
      <c r="H339" s="273" t="s">
        <v>665</v>
      </c>
      <c r="I339" s="271"/>
      <c r="J339" s="272"/>
      <c r="K339" s="269"/>
      <c r="L339" s="336"/>
    </row>
    <row r="340" spans="1:12" ht="15.75">
      <c r="A340" s="274" t="s">
        <v>667</v>
      </c>
      <c r="B340" s="275"/>
      <c r="C340" s="277" t="s">
        <v>668</v>
      </c>
      <c r="D340" s="277" t="s">
        <v>669</v>
      </c>
      <c r="E340" s="271" t="s">
        <v>670</v>
      </c>
      <c r="F340" s="271"/>
      <c r="G340" s="272"/>
      <c r="H340" s="273" t="s">
        <v>670</v>
      </c>
      <c r="I340" s="271"/>
      <c r="J340" s="272"/>
      <c r="K340" s="278" t="s">
        <v>666</v>
      </c>
      <c r="L340" s="279"/>
    </row>
    <row r="341" spans="1:12" ht="15.75">
      <c r="A341" s="284" t="s">
        <v>672</v>
      </c>
      <c r="B341" s="357" t="s">
        <v>673</v>
      </c>
      <c r="C341" s="283"/>
      <c r="D341" s="283"/>
      <c r="E341" s="284" t="s">
        <v>674</v>
      </c>
      <c r="F341" s="345" t="s">
        <v>675</v>
      </c>
      <c r="G341" s="286"/>
      <c r="H341" s="284" t="s">
        <v>674</v>
      </c>
      <c r="I341" s="267" t="s">
        <v>675</v>
      </c>
      <c r="J341" s="268"/>
      <c r="K341" s="278" t="s">
        <v>671</v>
      </c>
      <c r="L341" s="279"/>
    </row>
    <row r="342" spans="1:12">
      <c r="A342" s="293">
        <v>1</v>
      </c>
      <c r="B342" s="291">
        <v>2</v>
      </c>
      <c r="C342" s="293">
        <v>3</v>
      </c>
      <c r="D342" s="293">
        <v>4</v>
      </c>
      <c r="E342" s="293">
        <v>5</v>
      </c>
      <c r="F342" s="296">
        <v>6</v>
      </c>
      <c r="G342" s="295"/>
      <c r="H342" s="293">
        <v>7</v>
      </c>
      <c r="I342" s="296">
        <v>8</v>
      </c>
      <c r="J342" s="295"/>
      <c r="K342" s="296">
        <v>9</v>
      </c>
      <c r="L342" s="295"/>
    </row>
    <row r="343" spans="1:12" ht="16.5">
      <c r="A343" s="124"/>
      <c r="B343" s="384"/>
      <c r="C343" s="124"/>
      <c r="D343" s="365"/>
      <c r="E343" s="124"/>
      <c r="F343" s="316"/>
      <c r="G343" s="320"/>
      <c r="H343" s="340"/>
      <c r="I343" s="315"/>
      <c r="J343" s="312"/>
      <c r="K343" s="316"/>
      <c r="L343" s="312"/>
    </row>
    <row r="344" spans="1:12" ht="16.5">
      <c r="A344" s="124"/>
      <c r="B344" s="384"/>
      <c r="C344" s="359" t="s">
        <v>745</v>
      </c>
      <c r="D344" s="365"/>
      <c r="E344" s="124"/>
      <c r="F344" s="316"/>
      <c r="G344" s="320"/>
      <c r="H344" s="340"/>
      <c r="I344" s="315"/>
      <c r="J344" s="312"/>
      <c r="K344" s="316"/>
      <c r="L344" s="312"/>
    </row>
    <row r="345" spans="1:12" ht="16.5">
      <c r="A345" s="124"/>
      <c r="B345" s="341"/>
      <c r="C345" s="77"/>
      <c r="D345" s="361"/>
      <c r="E345" s="124"/>
      <c r="F345" s="316"/>
      <c r="G345" s="320"/>
      <c r="H345" s="340"/>
      <c r="I345" s="315"/>
      <c r="J345" s="312"/>
      <c r="K345" s="316"/>
      <c r="L345" s="312"/>
    </row>
    <row r="346" spans="1:12" ht="16.5">
      <c r="A346" s="308"/>
      <c r="B346" s="341">
        <v>11</v>
      </c>
      <c r="C346" s="77" t="s">
        <v>746</v>
      </c>
      <c r="D346" s="361" t="s">
        <v>828</v>
      </c>
      <c r="E346" s="124"/>
      <c r="F346" s="316" t="s">
        <v>36</v>
      </c>
      <c r="G346" s="312">
        <v>0</v>
      </c>
      <c r="H346" s="340"/>
      <c r="I346" s="315" t="s">
        <v>36</v>
      </c>
      <c r="J346" s="312">
        <v>52800</v>
      </c>
      <c r="K346" s="316" t="s">
        <v>36</v>
      </c>
      <c r="L346" s="312">
        <f>J346-G346</f>
        <v>52800</v>
      </c>
    </row>
    <row r="347" spans="1:12" ht="16.5">
      <c r="A347" s="124"/>
      <c r="B347" s="341">
        <v>12</v>
      </c>
      <c r="C347" s="77" t="s">
        <v>746</v>
      </c>
      <c r="D347" s="361" t="s">
        <v>829</v>
      </c>
      <c r="E347" s="124"/>
      <c r="F347" s="316"/>
      <c r="G347" s="312">
        <v>0</v>
      </c>
      <c r="H347" s="340"/>
      <c r="I347" s="315"/>
      <c r="J347" s="312">
        <v>52800</v>
      </c>
      <c r="K347" s="316"/>
      <c r="L347" s="312">
        <f>J347-G347</f>
        <v>52800</v>
      </c>
    </row>
    <row r="348" spans="1:12" ht="16.5">
      <c r="A348" s="308"/>
      <c r="B348" s="341">
        <v>13</v>
      </c>
      <c r="C348" s="77" t="s">
        <v>746</v>
      </c>
      <c r="D348" s="361" t="s">
        <v>830</v>
      </c>
      <c r="E348" s="124"/>
      <c r="F348" s="316"/>
      <c r="G348" s="312">
        <v>0</v>
      </c>
      <c r="H348" s="340"/>
      <c r="I348" s="315"/>
      <c r="J348" s="312">
        <v>52800</v>
      </c>
      <c r="K348" s="316"/>
      <c r="L348" s="312">
        <f>J348-G348</f>
        <v>52800</v>
      </c>
    </row>
    <row r="349" spans="1:12" ht="16.5">
      <c r="A349" s="308"/>
      <c r="B349" s="341">
        <v>14</v>
      </c>
      <c r="C349" s="77" t="s">
        <v>818</v>
      </c>
      <c r="D349" s="361" t="s">
        <v>831</v>
      </c>
      <c r="E349" s="124"/>
      <c r="F349" s="316"/>
      <c r="G349" s="312">
        <v>0</v>
      </c>
      <c r="H349" s="340"/>
      <c r="I349" s="315"/>
      <c r="J349" s="312">
        <v>52800</v>
      </c>
      <c r="K349" s="316"/>
      <c r="L349" s="312">
        <f>J349-G349</f>
        <v>52800</v>
      </c>
    </row>
    <row r="350" spans="1:12" ht="16.5">
      <c r="A350" s="308"/>
      <c r="B350" s="341"/>
      <c r="C350" s="77"/>
      <c r="D350" s="361"/>
      <c r="E350" s="124"/>
      <c r="F350" s="316"/>
      <c r="G350" s="312"/>
      <c r="H350" s="340"/>
      <c r="I350" s="315"/>
      <c r="J350" s="312"/>
      <c r="K350" s="316"/>
      <c r="L350" s="312"/>
    </row>
    <row r="351" spans="1:12" ht="16.5">
      <c r="A351" s="308"/>
      <c r="B351" s="125"/>
      <c r="C351" s="77"/>
      <c r="D351" s="361"/>
      <c r="E351" s="124"/>
      <c r="F351" s="316"/>
      <c r="G351" s="312"/>
      <c r="H351" s="340"/>
      <c r="I351" s="315"/>
      <c r="J351" s="312"/>
      <c r="K351" s="316"/>
      <c r="L351" s="312"/>
    </row>
    <row r="352" spans="1:12" ht="16.5">
      <c r="A352" s="308"/>
      <c r="B352" s="125"/>
      <c r="C352" s="77"/>
      <c r="D352" s="361"/>
      <c r="E352" s="124"/>
      <c r="F352" s="316"/>
      <c r="G352" s="312"/>
      <c r="H352" s="340"/>
      <c r="I352" s="315"/>
      <c r="J352" s="312"/>
      <c r="K352" s="316"/>
      <c r="L352" s="312"/>
    </row>
    <row r="353" spans="1:12" ht="16.5">
      <c r="A353" s="308"/>
      <c r="B353" s="341"/>
      <c r="C353" s="77"/>
      <c r="D353" s="361"/>
      <c r="E353" s="124"/>
      <c r="F353" s="316"/>
      <c r="G353" s="312"/>
      <c r="H353" s="340"/>
      <c r="I353" s="315"/>
      <c r="J353" s="312"/>
      <c r="K353" s="316"/>
      <c r="L353" s="312"/>
    </row>
    <row r="354" spans="1:12" ht="16.5">
      <c r="A354" s="406"/>
      <c r="B354" s="407"/>
      <c r="C354" s="408" t="s">
        <v>743</v>
      </c>
      <c r="D354" s="407"/>
      <c r="E354" s="409"/>
      <c r="F354" s="410" t="s">
        <v>36</v>
      </c>
      <c r="G354" s="353">
        <f>G351+G350+G349+G348+G347+G346+G319+G318+G317+G316+G315+G314+G313+G312+G311+G310</f>
        <v>500000</v>
      </c>
      <c r="H354" s="409"/>
      <c r="I354" s="411" t="s">
        <v>36</v>
      </c>
      <c r="J354" s="353">
        <f>J349+J348+J347+J346+J319+J318+J317+J316+J315+J314+J313+J312+J311+J310</f>
        <v>838080</v>
      </c>
      <c r="K354" s="411" t="s">
        <v>36</v>
      </c>
      <c r="L354" s="353">
        <f>L349+L348+L347+L346+L319+L318+L317+L316+L315+L314+L313+L312+L311+L310</f>
        <v>338080</v>
      </c>
    </row>
    <row r="355" spans="1:12" ht="16.5">
      <c r="A355" s="124"/>
      <c r="B355" s="341"/>
      <c r="C355" s="77"/>
      <c r="D355" s="361"/>
      <c r="E355" s="124"/>
      <c r="F355" s="316"/>
      <c r="G355" s="312"/>
      <c r="H355" s="340"/>
      <c r="I355" s="315"/>
      <c r="J355" s="312"/>
      <c r="K355" s="316"/>
      <c r="L355" s="312"/>
    </row>
    <row r="356" spans="1:12" ht="16.5">
      <c r="A356" s="124"/>
      <c r="B356" s="341"/>
      <c r="C356" s="77"/>
      <c r="D356" s="361"/>
      <c r="E356" s="124"/>
      <c r="F356" s="316"/>
      <c r="G356" s="312"/>
      <c r="H356" s="340"/>
      <c r="I356" s="315"/>
      <c r="J356" s="312"/>
      <c r="K356" s="316"/>
      <c r="L356" s="312"/>
    </row>
    <row r="357" spans="1:12" ht="16.5">
      <c r="A357" s="127"/>
      <c r="B357" s="412"/>
      <c r="C357" s="398"/>
      <c r="D357" s="371"/>
      <c r="E357" s="127"/>
      <c r="F357" s="399"/>
      <c r="G357" s="329"/>
      <c r="H357" s="405"/>
      <c r="I357" s="326"/>
      <c r="J357" s="329"/>
      <c r="K357" s="399"/>
      <c r="L357" s="329"/>
    </row>
    <row r="359" spans="1:12">
      <c r="A359" s="201" t="s">
        <v>703</v>
      </c>
      <c r="C359" s="201"/>
      <c r="D359" s="201" t="s">
        <v>704</v>
      </c>
      <c r="E359" s="201"/>
      <c r="F359" s="201"/>
      <c r="G359" s="201"/>
      <c r="H359" s="201" t="s">
        <v>441</v>
      </c>
      <c r="I359" s="201"/>
      <c r="J359" s="201"/>
      <c r="K359" s="201"/>
      <c r="L359" s="201"/>
    </row>
    <row r="360" spans="1:12">
      <c r="A360" s="201"/>
      <c r="B360" s="201"/>
      <c r="C360" s="201"/>
      <c r="D360" s="201"/>
      <c r="E360" s="201"/>
      <c r="F360" s="201"/>
      <c r="G360" s="201"/>
      <c r="H360" s="201"/>
      <c r="I360" s="201"/>
      <c r="J360" s="201"/>
      <c r="K360" s="201"/>
      <c r="L360" s="201"/>
    </row>
    <row r="361" spans="1:12">
      <c r="A361" s="201"/>
      <c r="B361" s="201"/>
      <c r="C361" s="201"/>
      <c r="D361" s="201"/>
      <c r="E361" s="201"/>
      <c r="F361" s="201"/>
      <c r="G361" s="201"/>
      <c r="H361" s="201"/>
      <c r="I361" s="201"/>
      <c r="J361" s="201"/>
      <c r="K361" s="201"/>
      <c r="L361" s="201"/>
    </row>
    <row r="362" spans="1:12">
      <c r="A362" s="201"/>
      <c r="B362" s="201" t="s">
        <v>705</v>
      </c>
      <c r="C362" s="201"/>
      <c r="D362" s="201" t="s">
        <v>706</v>
      </c>
      <c r="E362" s="201"/>
      <c r="F362" s="201"/>
      <c r="G362" s="201"/>
      <c r="H362" s="201" t="s">
        <v>707</v>
      </c>
      <c r="I362" s="201"/>
      <c r="J362" s="201"/>
      <c r="K362" s="201"/>
      <c r="L362" s="201"/>
    </row>
    <row r="363" spans="1:12">
      <c r="A363" s="334"/>
      <c r="B363" s="334"/>
      <c r="C363" s="334" t="s">
        <v>708</v>
      </c>
      <c r="D363" s="334" t="s">
        <v>709</v>
      </c>
      <c r="E363" s="334"/>
      <c r="F363" s="334"/>
      <c r="G363" s="334"/>
      <c r="H363" s="334" t="s">
        <v>710</v>
      </c>
      <c r="I363" s="334"/>
      <c r="J363" s="334"/>
      <c r="K363" s="334"/>
      <c r="L363" s="334"/>
    </row>
    <row r="364" spans="1:12">
      <c r="A364" s="334"/>
      <c r="B364" s="334" t="s">
        <v>711</v>
      </c>
      <c r="C364" s="334"/>
      <c r="D364" s="334"/>
      <c r="E364" s="334"/>
      <c r="F364" s="334"/>
      <c r="G364" s="334"/>
      <c r="H364" s="334"/>
      <c r="I364" s="334"/>
      <c r="J364" s="334"/>
      <c r="K364" s="334"/>
      <c r="L364" s="334"/>
    </row>
    <row r="365" spans="1:12">
      <c r="C365" s="334" t="s">
        <v>712</v>
      </c>
    </row>
    <row r="368" spans="1:12">
      <c r="A368" s="1" t="s">
        <v>657</v>
      </c>
      <c r="B368" s="1"/>
      <c r="C368" s="1"/>
      <c r="L368" s="176" t="s">
        <v>658</v>
      </c>
    </row>
    <row r="369" spans="1:14">
      <c r="A369" s="1" t="s">
        <v>832</v>
      </c>
      <c r="B369" s="1"/>
      <c r="C369" s="1"/>
    </row>
    <row r="371" spans="1:14" ht="18.75">
      <c r="A371" s="257" t="s">
        <v>660</v>
      </c>
      <c r="B371" s="258"/>
      <c r="C371" s="258"/>
      <c r="D371" s="258"/>
      <c r="E371" s="258"/>
      <c r="F371" s="258"/>
      <c r="G371" s="258"/>
      <c r="H371" s="258"/>
      <c r="I371" s="258"/>
      <c r="J371" s="258"/>
      <c r="K371" s="258"/>
      <c r="L371" s="259"/>
    </row>
    <row r="372" spans="1:14" ht="15.75">
      <c r="A372" s="260" t="s">
        <v>661</v>
      </c>
      <c r="B372" s="261"/>
      <c r="C372" s="261"/>
      <c r="D372" s="261"/>
      <c r="E372" s="261"/>
      <c r="F372" s="261"/>
      <c r="G372" s="261"/>
      <c r="H372" s="261"/>
      <c r="I372" s="261"/>
      <c r="J372" s="261"/>
      <c r="K372" s="261"/>
      <c r="L372" s="262"/>
    </row>
    <row r="373" spans="1:14" ht="15.75">
      <c r="A373" s="263"/>
      <c r="B373" s="264"/>
      <c r="C373" s="264"/>
      <c r="D373" s="264"/>
      <c r="E373" s="264"/>
      <c r="F373" s="264"/>
      <c r="G373" s="264"/>
      <c r="H373" s="264"/>
      <c r="I373" s="264"/>
      <c r="J373" s="264"/>
      <c r="K373" s="264"/>
      <c r="L373" s="265"/>
    </row>
    <row r="374" spans="1:14" ht="15.75">
      <c r="A374" s="400" t="s">
        <v>833</v>
      </c>
      <c r="B374" s="264"/>
      <c r="C374" s="264"/>
      <c r="D374" s="264"/>
      <c r="E374" s="264"/>
      <c r="F374" s="264"/>
      <c r="G374" s="264"/>
      <c r="H374" s="264"/>
      <c r="I374" s="264"/>
      <c r="J374" s="264"/>
      <c r="K374" s="264"/>
      <c r="L374" s="265"/>
    </row>
    <row r="375" spans="1:14">
      <c r="A375" s="404"/>
      <c r="B375" s="128"/>
      <c r="C375" s="128"/>
      <c r="D375" s="128"/>
      <c r="E375" s="128"/>
      <c r="F375" s="128"/>
      <c r="G375" s="128"/>
      <c r="H375" s="128"/>
      <c r="I375" s="128"/>
      <c r="J375" s="128"/>
      <c r="K375" s="128"/>
      <c r="L375" s="129"/>
    </row>
    <row r="376" spans="1:14" ht="15.75">
      <c r="A376" s="267" t="s">
        <v>663</v>
      </c>
      <c r="B376" s="268"/>
      <c r="C376" s="270"/>
      <c r="D376" s="270"/>
      <c r="E376" s="273" t="s">
        <v>664</v>
      </c>
      <c r="F376" s="271"/>
      <c r="G376" s="272"/>
      <c r="H376" s="273" t="s">
        <v>665</v>
      </c>
      <c r="I376" s="271"/>
      <c r="J376" s="272"/>
      <c r="K376" s="269"/>
      <c r="L376" s="336"/>
    </row>
    <row r="377" spans="1:14" ht="15.75">
      <c r="A377" s="274" t="s">
        <v>667</v>
      </c>
      <c r="B377" s="275"/>
      <c r="C377" s="277" t="s">
        <v>668</v>
      </c>
      <c r="D377" s="277" t="s">
        <v>669</v>
      </c>
      <c r="E377" s="273" t="s">
        <v>670</v>
      </c>
      <c r="F377" s="271"/>
      <c r="G377" s="272"/>
      <c r="H377" s="273" t="s">
        <v>670</v>
      </c>
      <c r="I377" s="271"/>
      <c r="J377" s="272"/>
      <c r="K377" s="278" t="s">
        <v>666</v>
      </c>
      <c r="L377" s="279"/>
    </row>
    <row r="378" spans="1:14" ht="15.75">
      <c r="A378" s="284" t="s">
        <v>672</v>
      </c>
      <c r="B378" s="357" t="s">
        <v>673</v>
      </c>
      <c r="C378" s="283"/>
      <c r="D378" s="283"/>
      <c r="E378" s="284" t="s">
        <v>674</v>
      </c>
      <c r="F378" s="285" t="s">
        <v>675</v>
      </c>
      <c r="G378" s="286"/>
      <c r="H378" s="284" t="s">
        <v>674</v>
      </c>
      <c r="I378" s="287" t="s">
        <v>675</v>
      </c>
      <c r="J378" s="268"/>
      <c r="K378" s="278" t="s">
        <v>671</v>
      </c>
      <c r="L378" s="279"/>
    </row>
    <row r="379" spans="1:14">
      <c r="A379" s="293">
        <v>1</v>
      </c>
      <c r="B379" s="291">
        <v>2</v>
      </c>
      <c r="C379" s="293">
        <v>3</v>
      </c>
      <c r="D379" s="293">
        <v>4</v>
      </c>
      <c r="E379" s="293">
        <v>5</v>
      </c>
      <c r="F379" s="294">
        <v>6</v>
      </c>
      <c r="G379" s="295"/>
      <c r="H379" s="293">
        <v>7</v>
      </c>
      <c r="I379" s="294">
        <v>8</v>
      </c>
      <c r="J379" s="295"/>
      <c r="K379" s="296">
        <v>9</v>
      </c>
      <c r="L379" s="295"/>
    </row>
    <row r="380" spans="1:14" ht="16.5">
      <c r="A380" s="163"/>
      <c r="B380" s="125"/>
      <c r="C380" s="124"/>
      <c r="D380" s="413"/>
      <c r="E380" s="306"/>
      <c r="F380" s="301"/>
      <c r="G380" s="414"/>
      <c r="H380" s="306"/>
      <c r="I380" s="301"/>
      <c r="J380" s="414"/>
      <c r="K380" s="303"/>
      <c r="L380" s="414"/>
    </row>
    <row r="381" spans="1:14" ht="16.5">
      <c r="A381" s="163"/>
      <c r="B381" s="125"/>
      <c r="C381" s="299" t="s">
        <v>676</v>
      </c>
      <c r="D381" s="413"/>
      <c r="E381" s="306"/>
      <c r="F381" s="301"/>
      <c r="G381" s="414"/>
      <c r="H381" s="306"/>
      <c r="I381" s="301"/>
      <c r="J381" s="414"/>
      <c r="K381" s="303"/>
      <c r="L381" s="414"/>
    </row>
    <row r="382" spans="1:14" ht="16.5">
      <c r="A382" s="308"/>
      <c r="B382" s="233"/>
      <c r="C382" s="77"/>
      <c r="D382" s="319"/>
      <c r="E382" s="310"/>
      <c r="F382" s="315"/>
      <c r="G382" s="312"/>
      <c r="H382" s="310"/>
      <c r="I382" s="315"/>
      <c r="J382" s="312"/>
      <c r="K382" s="316"/>
      <c r="L382" s="312"/>
    </row>
    <row r="383" spans="1:14" ht="16.5">
      <c r="A383" s="308">
        <v>1</v>
      </c>
      <c r="B383" s="233"/>
      <c r="C383" s="77" t="s">
        <v>834</v>
      </c>
      <c r="D383" s="319"/>
      <c r="E383" s="310"/>
      <c r="F383" s="315"/>
      <c r="G383" s="312"/>
      <c r="H383" s="310"/>
      <c r="I383" s="315"/>
      <c r="J383" s="312"/>
      <c r="K383" s="316"/>
      <c r="L383" s="312"/>
    </row>
    <row r="384" spans="1:14" ht="16.5">
      <c r="A384" s="308"/>
      <c r="B384" s="233"/>
      <c r="C384" s="77" t="s">
        <v>835</v>
      </c>
      <c r="D384" s="319" t="s">
        <v>836</v>
      </c>
      <c r="E384" s="310" t="s">
        <v>689</v>
      </c>
      <c r="F384" s="316" t="s">
        <v>36</v>
      </c>
      <c r="G384" s="312">
        <v>579744</v>
      </c>
      <c r="H384" s="310" t="s">
        <v>690</v>
      </c>
      <c r="I384" s="316" t="s">
        <v>36</v>
      </c>
      <c r="J384" s="312">
        <v>659688</v>
      </c>
      <c r="K384" s="316" t="s">
        <v>36</v>
      </c>
      <c r="L384" s="312">
        <f>J384-G384</f>
        <v>79944</v>
      </c>
      <c r="N384" s="46"/>
    </row>
    <row r="385" spans="1:12" ht="16.5">
      <c r="A385" s="308"/>
      <c r="B385" s="233"/>
      <c r="C385" s="77"/>
      <c r="D385" s="319"/>
      <c r="E385" s="310"/>
      <c r="F385" s="315"/>
      <c r="G385" s="312"/>
      <c r="H385" s="310"/>
      <c r="I385" s="315"/>
      <c r="J385" s="312"/>
      <c r="K385" s="316"/>
      <c r="L385" s="312"/>
    </row>
    <row r="386" spans="1:12" ht="16.5">
      <c r="A386" s="308"/>
      <c r="B386" s="233"/>
      <c r="C386" s="77"/>
      <c r="D386" s="319"/>
      <c r="E386" s="310"/>
      <c r="F386" s="315"/>
      <c r="G386" s="312"/>
      <c r="H386" s="310"/>
      <c r="I386" s="315"/>
      <c r="J386" s="312"/>
      <c r="K386" s="316"/>
      <c r="L386" s="312"/>
    </row>
    <row r="387" spans="1:12" ht="16.5">
      <c r="A387" s="308"/>
      <c r="B387" s="233"/>
      <c r="C387" s="77"/>
      <c r="D387" s="319"/>
      <c r="E387" s="310"/>
      <c r="F387" s="315"/>
      <c r="G387" s="312"/>
      <c r="H387" s="310"/>
      <c r="I387" s="315"/>
      <c r="J387" s="312"/>
      <c r="K387" s="316"/>
      <c r="L387" s="312"/>
    </row>
    <row r="388" spans="1:12" ht="16.5">
      <c r="A388" s="347"/>
      <c r="B388" s="349"/>
      <c r="C388" s="408" t="s">
        <v>837</v>
      </c>
      <c r="D388" s="350"/>
      <c r="E388" s="351"/>
      <c r="F388" s="410" t="s">
        <v>36</v>
      </c>
      <c r="G388" s="353">
        <f>G384</f>
        <v>579744</v>
      </c>
      <c r="H388" s="351"/>
      <c r="I388" s="410" t="s">
        <v>36</v>
      </c>
      <c r="J388" s="353">
        <f>J384</f>
        <v>659688</v>
      </c>
      <c r="K388" s="411" t="s">
        <v>36</v>
      </c>
      <c r="L388" s="353">
        <f>L384</f>
        <v>79944</v>
      </c>
    </row>
    <row r="389" spans="1:12" ht="16.5">
      <c r="A389" s="308"/>
      <c r="B389" s="233"/>
      <c r="C389" s="77"/>
      <c r="D389" s="319"/>
      <c r="E389" s="310"/>
      <c r="F389" s="315"/>
      <c r="G389" s="312"/>
      <c r="H389" s="310"/>
      <c r="I389" s="315"/>
      <c r="J389" s="312"/>
      <c r="K389" s="316"/>
      <c r="L389" s="312"/>
    </row>
    <row r="390" spans="1:12" ht="16.5">
      <c r="A390" s="308"/>
      <c r="B390" s="233"/>
      <c r="C390" s="77"/>
      <c r="D390" s="319"/>
      <c r="E390" s="310"/>
      <c r="F390" s="315"/>
      <c r="G390" s="312"/>
      <c r="H390" s="310"/>
      <c r="I390" s="315"/>
      <c r="J390" s="312"/>
      <c r="K390" s="316"/>
      <c r="L390" s="312"/>
    </row>
    <row r="391" spans="1:12" ht="16.5">
      <c r="A391" s="308"/>
      <c r="B391" s="233"/>
      <c r="C391" s="77"/>
      <c r="D391" s="319"/>
      <c r="E391" s="310"/>
      <c r="F391" s="315"/>
      <c r="G391" s="312"/>
      <c r="H391" s="310"/>
      <c r="I391" s="315"/>
      <c r="J391" s="312"/>
      <c r="K391" s="316"/>
      <c r="L391" s="312"/>
    </row>
    <row r="392" spans="1:12" ht="16.5">
      <c r="A392" s="308"/>
      <c r="B392" s="233"/>
      <c r="C392" s="77"/>
      <c r="D392" s="319"/>
      <c r="E392" s="310"/>
      <c r="F392" s="315"/>
      <c r="G392" s="312"/>
      <c r="H392" s="310"/>
      <c r="I392" s="315"/>
      <c r="J392" s="312"/>
      <c r="K392" s="316"/>
      <c r="L392" s="312"/>
    </row>
    <row r="393" spans="1:12" ht="16.5">
      <c r="A393" s="322"/>
      <c r="B393" s="323"/>
      <c r="C393" s="398"/>
      <c r="D393" s="355"/>
      <c r="E393" s="325"/>
      <c r="F393" s="326"/>
      <c r="G393" s="329"/>
      <c r="H393" s="325"/>
      <c r="I393" s="326"/>
      <c r="J393" s="329"/>
      <c r="K393" s="399"/>
      <c r="L393" s="329"/>
    </row>
    <row r="395" spans="1:12">
      <c r="A395" s="201" t="s">
        <v>703</v>
      </c>
      <c r="C395" s="201"/>
      <c r="D395" s="201" t="s">
        <v>704</v>
      </c>
      <c r="E395" s="201"/>
      <c r="F395" s="201"/>
      <c r="G395" s="201"/>
      <c r="H395" s="201" t="s">
        <v>441</v>
      </c>
      <c r="I395" s="201"/>
      <c r="J395" s="201"/>
      <c r="K395" s="201"/>
      <c r="L395" s="201"/>
    </row>
    <row r="396" spans="1:12">
      <c r="A396" s="201"/>
      <c r="B396" s="201"/>
      <c r="C396" s="201"/>
      <c r="D396" s="201"/>
      <c r="E396" s="201"/>
      <c r="F396" s="201"/>
      <c r="G396" s="201"/>
      <c r="H396" s="201"/>
      <c r="I396" s="201"/>
      <c r="J396" s="201"/>
      <c r="K396" s="201"/>
      <c r="L396" s="201"/>
    </row>
    <row r="397" spans="1:12">
      <c r="A397" s="201"/>
      <c r="B397" s="201"/>
      <c r="C397" s="201"/>
      <c r="D397" s="201"/>
      <c r="E397" s="201"/>
      <c r="F397" s="201"/>
      <c r="G397" s="201"/>
      <c r="H397" s="201"/>
      <c r="I397" s="201"/>
      <c r="J397" s="201"/>
      <c r="K397" s="201"/>
      <c r="L397" s="201"/>
    </row>
    <row r="398" spans="1:12">
      <c r="A398" s="201"/>
      <c r="B398" s="201" t="s">
        <v>705</v>
      </c>
      <c r="C398" s="201"/>
      <c r="D398" s="201" t="s">
        <v>706</v>
      </c>
      <c r="E398" s="201"/>
      <c r="F398" s="201"/>
      <c r="G398" s="201"/>
      <c r="H398" s="201" t="s">
        <v>707</v>
      </c>
      <c r="I398" s="201"/>
      <c r="J398" s="201"/>
      <c r="K398" s="201"/>
      <c r="L398" s="201"/>
    </row>
    <row r="399" spans="1:12">
      <c r="A399" s="334"/>
      <c r="B399" s="334"/>
      <c r="C399" s="334" t="s">
        <v>708</v>
      </c>
      <c r="D399" s="334" t="s">
        <v>709</v>
      </c>
      <c r="E399" s="334"/>
      <c r="F399" s="334"/>
      <c r="G399" s="334"/>
      <c r="H399" s="334" t="s">
        <v>710</v>
      </c>
      <c r="I399" s="334"/>
      <c r="J399" s="334"/>
      <c r="K399" s="334"/>
      <c r="L399" s="334"/>
    </row>
    <row r="400" spans="1:12">
      <c r="A400" s="334"/>
      <c r="B400" s="334" t="s">
        <v>711</v>
      </c>
      <c r="C400" s="334"/>
      <c r="D400" s="334"/>
      <c r="E400" s="334"/>
      <c r="F400" s="334"/>
      <c r="G400" s="334"/>
      <c r="H400" s="334"/>
      <c r="I400" s="334"/>
      <c r="J400" s="334"/>
      <c r="K400" s="334"/>
      <c r="L400" s="334"/>
    </row>
    <row r="401" spans="1:12">
      <c r="C401" s="334" t="s">
        <v>712</v>
      </c>
    </row>
    <row r="402" spans="1:12">
      <c r="C402" s="334"/>
    </row>
    <row r="403" spans="1:12">
      <c r="A403" s="1" t="s">
        <v>657</v>
      </c>
      <c r="B403" s="1"/>
      <c r="C403" s="1"/>
      <c r="L403" s="176" t="s">
        <v>658</v>
      </c>
    </row>
    <row r="404" spans="1:12">
      <c r="A404" s="1" t="s">
        <v>838</v>
      </c>
      <c r="B404" s="1"/>
      <c r="C404" s="1"/>
    </row>
    <row r="406" spans="1:12" ht="18.75">
      <c r="A406" s="257" t="s">
        <v>660</v>
      </c>
      <c r="B406" s="258"/>
      <c r="C406" s="258"/>
      <c r="D406" s="258"/>
      <c r="E406" s="258"/>
      <c r="F406" s="258"/>
      <c r="G406" s="258"/>
      <c r="H406" s="258"/>
      <c r="I406" s="258"/>
      <c r="J406" s="258"/>
      <c r="K406" s="258"/>
      <c r="L406" s="259"/>
    </row>
    <row r="407" spans="1:12" ht="15.75">
      <c r="A407" s="260" t="s">
        <v>661</v>
      </c>
      <c r="B407" s="261"/>
      <c r="C407" s="261"/>
      <c r="D407" s="261"/>
      <c r="E407" s="261"/>
      <c r="F407" s="261"/>
      <c r="G407" s="261"/>
      <c r="H407" s="261"/>
      <c r="I407" s="261"/>
      <c r="J407" s="261"/>
      <c r="K407" s="261"/>
      <c r="L407" s="262"/>
    </row>
    <row r="408" spans="1:12" ht="15.75">
      <c r="A408" s="263"/>
      <c r="B408" s="264"/>
      <c r="C408" s="264"/>
      <c r="D408" s="264"/>
      <c r="E408" s="264"/>
      <c r="F408" s="264"/>
      <c r="G408" s="264"/>
      <c r="H408" s="264"/>
      <c r="I408" s="264"/>
      <c r="J408" s="264"/>
      <c r="K408" s="264"/>
      <c r="L408" s="265"/>
    </row>
    <row r="409" spans="1:12" ht="15.75">
      <c r="A409" s="400" t="s">
        <v>839</v>
      </c>
      <c r="B409" s="264"/>
      <c r="C409" s="264"/>
      <c r="D409" s="264"/>
      <c r="E409" s="264"/>
      <c r="F409" s="264"/>
      <c r="G409" s="264"/>
      <c r="H409" s="264"/>
      <c r="I409" s="264"/>
      <c r="J409" s="264"/>
      <c r="K409" s="264"/>
      <c r="L409" s="265"/>
    </row>
    <row r="410" spans="1:12">
      <c r="A410" s="404"/>
      <c r="B410" s="128"/>
      <c r="C410" s="128"/>
      <c r="D410" s="128"/>
      <c r="E410" s="128"/>
      <c r="F410" s="128"/>
      <c r="G410" s="128"/>
      <c r="H410" s="128"/>
      <c r="I410" s="128"/>
      <c r="J410" s="128"/>
      <c r="K410" s="128"/>
      <c r="L410" s="129"/>
    </row>
    <row r="411" spans="1:12" ht="15.75">
      <c r="A411" s="267" t="s">
        <v>663</v>
      </c>
      <c r="B411" s="268"/>
      <c r="C411" s="270"/>
      <c r="D411" s="270"/>
      <c r="E411" s="273" t="s">
        <v>664</v>
      </c>
      <c r="F411" s="271"/>
      <c r="G411" s="272"/>
      <c r="H411" s="273" t="s">
        <v>665</v>
      </c>
      <c r="I411" s="271"/>
      <c r="J411" s="272"/>
      <c r="K411" s="269"/>
      <c r="L411" s="336"/>
    </row>
    <row r="412" spans="1:12" ht="15.75">
      <c r="A412" s="274" t="s">
        <v>667</v>
      </c>
      <c r="B412" s="275"/>
      <c r="C412" s="277" t="s">
        <v>668</v>
      </c>
      <c r="D412" s="277" t="s">
        <v>669</v>
      </c>
      <c r="E412" s="273" t="s">
        <v>670</v>
      </c>
      <c r="F412" s="271"/>
      <c r="G412" s="272"/>
      <c r="H412" s="273" t="s">
        <v>670</v>
      </c>
      <c r="I412" s="271"/>
      <c r="J412" s="272"/>
      <c r="K412" s="278" t="s">
        <v>666</v>
      </c>
      <c r="L412" s="279"/>
    </row>
    <row r="413" spans="1:12" ht="15.75">
      <c r="A413" s="284" t="s">
        <v>672</v>
      </c>
      <c r="B413" s="357" t="s">
        <v>673</v>
      </c>
      <c r="C413" s="283"/>
      <c r="D413" s="283"/>
      <c r="E413" s="284" t="s">
        <v>674</v>
      </c>
      <c r="F413" s="285" t="s">
        <v>675</v>
      </c>
      <c r="G413" s="286"/>
      <c r="H413" s="284" t="s">
        <v>674</v>
      </c>
      <c r="I413" s="287" t="s">
        <v>675</v>
      </c>
      <c r="J413" s="268"/>
      <c r="K413" s="278" t="s">
        <v>671</v>
      </c>
      <c r="L413" s="279"/>
    </row>
    <row r="414" spans="1:12">
      <c r="A414" s="293">
        <v>1</v>
      </c>
      <c r="B414" s="291">
        <v>2</v>
      </c>
      <c r="C414" s="293">
        <v>3</v>
      </c>
      <c r="D414" s="293">
        <v>4</v>
      </c>
      <c r="E414" s="293">
        <v>5</v>
      </c>
      <c r="F414" s="294">
        <v>6</v>
      </c>
      <c r="G414" s="295"/>
      <c r="H414" s="293">
        <v>7</v>
      </c>
      <c r="I414" s="294">
        <v>8</v>
      </c>
      <c r="J414" s="295"/>
      <c r="K414" s="296">
        <v>9</v>
      </c>
      <c r="L414" s="295"/>
    </row>
    <row r="415" spans="1:12">
      <c r="A415" s="401"/>
      <c r="B415" s="403"/>
      <c r="C415" s="403"/>
      <c r="D415" s="401"/>
      <c r="E415" s="401"/>
      <c r="F415" s="415"/>
      <c r="G415" s="403"/>
      <c r="H415" s="401"/>
      <c r="I415" s="415"/>
      <c r="J415" s="403"/>
      <c r="K415" s="402"/>
      <c r="L415" s="403"/>
    </row>
    <row r="416" spans="1:12" ht="16.5">
      <c r="A416" s="163"/>
      <c r="B416" s="125"/>
      <c r="C416" s="299" t="s">
        <v>676</v>
      </c>
      <c r="D416" s="413"/>
      <c r="E416" s="306"/>
      <c r="F416" s="301"/>
      <c r="G416" s="414"/>
      <c r="H416" s="306"/>
      <c r="I416" s="301"/>
      <c r="J416" s="414"/>
      <c r="K416" s="303"/>
      <c r="L416" s="414"/>
    </row>
    <row r="417" spans="1:14" ht="16.5">
      <c r="A417" s="308"/>
      <c r="B417" s="233"/>
      <c r="C417" s="77"/>
      <c r="D417" s="319"/>
      <c r="E417" s="310"/>
      <c r="F417" s="315"/>
      <c r="G417" s="312"/>
      <c r="H417" s="310"/>
      <c r="I417" s="315"/>
      <c r="J417" s="312"/>
      <c r="K417" s="316"/>
      <c r="L417" s="312"/>
    </row>
    <row r="418" spans="1:14" ht="16.5">
      <c r="A418" s="308">
        <v>1</v>
      </c>
      <c r="B418" s="233"/>
      <c r="C418" s="77" t="s">
        <v>834</v>
      </c>
      <c r="D418" s="319"/>
      <c r="E418" s="310"/>
      <c r="F418" s="315"/>
      <c r="G418" s="312"/>
      <c r="H418" s="310"/>
      <c r="I418" s="315"/>
      <c r="J418" s="312"/>
      <c r="K418" s="316"/>
      <c r="L418" s="312"/>
    </row>
    <row r="419" spans="1:14" ht="16.5">
      <c r="A419" s="308"/>
      <c r="B419" s="233"/>
      <c r="C419" s="77" t="s">
        <v>835</v>
      </c>
      <c r="D419" s="319" t="s">
        <v>840</v>
      </c>
      <c r="E419" s="310" t="s">
        <v>841</v>
      </c>
      <c r="F419" s="315" t="s">
        <v>36</v>
      </c>
      <c r="G419" s="312">
        <v>620436</v>
      </c>
      <c r="H419" s="310" t="s">
        <v>842</v>
      </c>
      <c r="I419" s="315" t="s">
        <v>36</v>
      </c>
      <c r="J419" s="312">
        <v>710628</v>
      </c>
      <c r="K419" s="316" t="s">
        <v>36</v>
      </c>
      <c r="L419" s="312">
        <f>J419-G419</f>
        <v>90192</v>
      </c>
    </row>
    <row r="420" spans="1:14" ht="16.5">
      <c r="A420" s="308"/>
      <c r="B420" s="233"/>
      <c r="C420" s="77"/>
      <c r="D420" s="319"/>
      <c r="E420" s="310"/>
      <c r="F420" s="315"/>
      <c r="G420" s="312"/>
      <c r="H420" s="310"/>
      <c r="I420" s="315"/>
      <c r="J420" s="312"/>
      <c r="K420" s="316"/>
      <c r="L420" s="312"/>
    </row>
    <row r="421" spans="1:14" ht="16.5">
      <c r="A421" s="308">
        <v>2</v>
      </c>
      <c r="B421" s="233"/>
      <c r="C421" s="77" t="s">
        <v>843</v>
      </c>
      <c r="D421" s="319" t="s">
        <v>844</v>
      </c>
      <c r="E421" s="310" t="s">
        <v>845</v>
      </c>
      <c r="F421" s="315"/>
      <c r="G421" s="312">
        <v>321240</v>
      </c>
      <c r="H421" s="310" t="s">
        <v>740</v>
      </c>
      <c r="I421" s="315"/>
      <c r="J421" s="312">
        <v>342768</v>
      </c>
      <c r="K421" s="316"/>
      <c r="L421" s="312">
        <v>21528</v>
      </c>
      <c r="N421" s="46"/>
    </row>
    <row r="422" spans="1:14" ht="16.5">
      <c r="A422" s="308"/>
      <c r="B422" s="233"/>
      <c r="C422" s="77"/>
      <c r="D422" s="319"/>
      <c r="E422" s="310"/>
      <c r="F422" s="315"/>
      <c r="G422" s="312"/>
      <c r="H422" s="310"/>
      <c r="I422" s="315"/>
      <c r="J422" s="312"/>
      <c r="K422" s="316"/>
      <c r="L422" s="312"/>
    </row>
    <row r="423" spans="1:14" ht="16.5">
      <c r="A423" s="308">
        <v>3</v>
      </c>
      <c r="B423" s="233"/>
      <c r="C423" s="77" t="s">
        <v>846</v>
      </c>
      <c r="D423" s="319" t="s">
        <v>847</v>
      </c>
      <c r="E423" s="310" t="s">
        <v>697</v>
      </c>
      <c r="F423" s="315"/>
      <c r="G423" s="312">
        <v>133068</v>
      </c>
      <c r="H423" s="310" t="s">
        <v>698</v>
      </c>
      <c r="I423" s="315"/>
      <c r="J423" s="312">
        <v>137292</v>
      </c>
      <c r="K423" s="316"/>
      <c r="L423" s="312">
        <v>4224</v>
      </c>
      <c r="N423" s="46"/>
    </row>
    <row r="424" spans="1:14" ht="16.5">
      <c r="A424" s="308"/>
      <c r="B424" s="233"/>
      <c r="C424" s="77"/>
      <c r="D424" s="319"/>
      <c r="E424" s="310"/>
      <c r="F424" s="315"/>
      <c r="G424" s="312"/>
      <c r="H424" s="310"/>
      <c r="I424" s="315"/>
      <c r="J424" s="312"/>
      <c r="K424" s="316"/>
      <c r="L424" s="312"/>
    </row>
    <row r="425" spans="1:14" ht="16.5">
      <c r="A425" s="347"/>
      <c r="B425" s="349"/>
      <c r="C425" s="408" t="s">
        <v>837</v>
      </c>
      <c r="D425" s="350"/>
      <c r="E425" s="351"/>
      <c r="F425" s="410" t="s">
        <v>36</v>
      </c>
      <c r="G425" s="353">
        <f>SUM(G418:G424)</f>
        <v>1074744</v>
      </c>
      <c r="H425" s="351"/>
      <c r="I425" s="410" t="s">
        <v>36</v>
      </c>
      <c r="J425" s="353">
        <f>SUM(J418:J424)</f>
        <v>1190688</v>
      </c>
      <c r="K425" s="411" t="s">
        <v>36</v>
      </c>
      <c r="L425" s="353">
        <f>SUM(L418:L424)</f>
        <v>115944</v>
      </c>
    </row>
    <row r="426" spans="1:14" ht="16.5">
      <c r="A426" s="308"/>
      <c r="B426" s="233"/>
      <c r="C426" s="77"/>
      <c r="D426" s="319"/>
      <c r="E426" s="310"/>
      <c r="F426" s="315"/>
      <c r="G426" s="312"/>
      <c r="H426" s="310"/>
      <c r="I426" s="315"/>
      <c r="J426" s="312"/>
      <c r="K426" s="316"/>
      <c r="L426" s="312"/>
    </row>
    <row r="427" spans="1:14" ht="16.5">
      <c r="A427" s="308"/>
      <c r="B427" s="233"/>
      <c r="C427" s="77"/>
      <c r="D427" s="319"/>
      <c r="E427" s="310"/>
      <c r="F427" s="315"/>
      <c r="G427" s="312"/>
      <c r="H427" s="310"/>
      <c r="I427" s="315"/>
      <c r="J427" s="312"/>
      <c r="K427" s="316"/>
      <c r="L427" s="312"/>
    </row>
    <row r="428" spans="1:14" ht="16.5">
      <c r="A428" s="308"/>
      <c r="B428" s="233"/>
      <c r="C428" s="77"/>
      <c r="D428" s="319"/>
      <c r="E428" s="310"/>
      <c r="F428" s="315"/>
      <c r="G428" s="312"/>
      <c r="H428" s="310"/>
      <c r="I428" s="315"/>
      <c r="J428" s="312"/>
      <c r="K428" s="316"/>
      <c r="L428" s="312"/>
    </row>
    <row r="429" spans="1:14" ht="16.5">
      <c r="A429" s="322"/>
      <c r="B429" s="323"/>
      <c r="C429" s="398"/>
      <c r="D429" s="355"/>
      <c r="E429" s="325"/>
      <c r="F429" s="326"/>
      <c r="G429" s="329"/>
      <c r="H429" s="325"/>
      <c r="I429" s="326"/>
      <c r="J429" s="329"/>
      <c r="K429" s="399"/>
      <c r="L429" s="329"/>
    </row>
    <row r="431" spans="1:14">
      <c r="A431" s="201" t="s">
        <v>703</v>
      </c>
      <c r="C431" s="201"/>
      <c r="D431" s="201" t="s">
        <v>704</v>
      </c>
      <c r="E431" s="201"/>
      <c r="F431" s="201"/>
      <c r="G431" s="201"/>
      <c r="H431" s="201" t="s">
        <v>441</v>
      </c>
      <c r="I431" s="201"/>
      <c r="J431" s="201"/>
      <c r="K431" s="201"/>
      <c r="L431" s="201"/>
    </row>
    <row r="432" spans="1:14">
      <c r="A432" s="201"/>
      <c r="B432" s="201"/>
      <c r="C432" s="201"/>
      <c r="D432" s="201"/>
      <c r="E432" s="201"/>
      <c r="F432" s="201"/>
      <c r="G432" s="201"/>
      <c r="H432" s="201"/>
      <c r="I432" s="201"/>
      <c r="J432" s="201"/>
      <c r="K432" s="201"/>
      <c r="L432" s="201"/>
    </row>
    <row r="433" spans="1:12">
      <c r="A433" s="201"/>
      <c r="B433" s="201"/>
      <c r="C433" s="201"/>
      <c r="D433" s="201"/>
      <c r="E433" s="201"/>
      <c r="F433" s="201"/>
      <c r="G433" s="201"/>
      <c r="H433" s="201"/>
      <c r="I433" s="201"/>
      <c r="J433" s="201"/>
      <c r="K433" s="201"/>
      <c r="L433" s="201"/>
    </row>
    <row r="434" spans="1:12">
      <c r="A434" s="201"/>
      <c r="B434" s="201" t="s">
        <v>705</v>
      </c>
      <c r="C434" s="201"/>
      <c r="D434" s="201" t="s">
        <v>706</v>
      </c>
      <c r="E434" s="201"/>
      <c r="F434" s="201"/>
      <c r="G434" s="201"/>
      <c r="H434" s="201" t="s">
        <v>707</v>
      </c>
      <c r="I434" s="201"/>
      <c r="J434" s="201"/>
      <c r="K434" s="201"/>
      <c r="L434" s="201"/>
    </row>
    <row r="435" spans="1:12">
      <c r="A435" s="334"/>
      <c r="B435" s="334"/>
      <c r="C435" s="334" t="s">
        <v>708</v>
      </c>
      <c r="D435" s="334" t="s">
        <v>709</v>
      </c>
      <c r="E435" s="334"/>
      <c r="F435" s="334"/>
      <c r="G435" s="334"/>
      <c r="H435" s="334" t="s">
        <v>710</v>
      </c>
      <c r="I435" s="334"/>
      <c r="J435" s="334"/>
      <c r="K435" s="334"/>
      <c r="L435" s="334"/>
    </row>
    <row r="436" spans="1:12">
      <c r="A436" s="334"/>
      <c r="B436" s="334" t="s">
        <v>711</v>
      </c>
      <c r="C436" s="334"/>
      <c r="D436" s="334"/>
      <c r="E436" s="334"/>
      <c r="F436" s="334"/>
      <c r="G436" s="334"/>
      <c r="H436" s="334"/>
      <c r="I436" s="334"/>
      <c r="J436" s="334"/>
      <c r="K436" s="334"/>
      <c r="L436" s="334"/>
    </row>
    <row r="437" spans="1:12">
      <c r="C437" s="334" t="s">
        <v>712</v>
      </c>
    </row>
    <row r="438" spans="1:12">
      <c r="C438" s="334"/>
    </row>
    <row r="439" spans="1:12">
      <c r="A439" s="1" t="s">
        <v>657</v>
      </c>
      <c r="B439" s="1"/>
      <c r="C439" s="1"/>
      <c r="L439" s="176" t="s">
        <v>658</v>
      </c>
    </row>
    <row r="440" spans="1:12">
      <c r="A440" s="1" t="s">
        <v>848</v>
      </c>
      <c r="B440" s="1"/>
      <c r="C440" s="1"/>
    </row>
    <row r="442" spans="1:12" ht="18.75">
      <c r="A442" s="257" t="s">
        <v>660</v>
      </c>
      <c r="B442" s="258"/>
      <c r="C442" s="258"/>
      <c r="D442" s="258"/>
      <c r="E442" s="258"/>
      <c r="F442" s="258"/>
      <c r="G442" s="258"/>
      <c r="H442" s="258"/>
      <c r="I442" s="258"/>
      <c r="J442" s="258"/>
      <c r="K442" s="258"/>
      <c r="L442" s="259"/>
    </row>
    <row r="443" spans="1:12" ht="15.75">
      <c r="A443" s="260" t="s">
        <v>661</v>
      </c>
      <c r="B443" s="261"/>
      <c r="C443" s="261"/>
      <c r="D443" s="261"/>
      <c r="E443" s="261"/>
      <c r="F443" s="261"/>
      <c r="G443" s="261"/>
      <c r="H443" s="261"/>
      <c r="I443" s="261"/>
      <c r="J443" s="261"/>
      <c r="K443" s="261"/>
      <c r="L443" s="262"/>
    </row>
    <row r="444" spans="1:12" ht="15.75">
      <c r="A444" s="263"/>
      <c r="B444" s="264"/>
      <c r="C444" s="264"/>
      <c r="D444" s="264"/>
      <c r="E444" s="264"/>
      <c r="F444" s="264"/>
      <c r="G444" s="264"/>
      <c r="H444" s="264"/>
      <c r="I444" s="264"/>
      <c r="J444" s="264"/>
      <c r="K444" s="264"/>
      <c r="L444" s="265"/>
    </row>
    <row r="445" spans="1:12" ht="15.75">
      <c r="A445" s="400" t="s">
        <v>849</v>
      </c>
      <c r="B445" s="264"/>
      <c r="C445" s="264"/>
      <c r="D445" s="264"/>
      <c r="E445" s="264"/>
      <c r="F445" s="264"/>
      <c r="G445" s="264"/>
      <c r="H445" s="264"/>
      <c r="I445" s="264"/>
      <c r="J445" s="264"/>
      <c r="K445" s="264"/>
      <c r="L445" s="265"/>
    </row>
    <row r="446" spans="1:12">
      <c r="A446" s="404"/>
      <c r="B446" s="128"/>
      <c r="C446" s="128"/>
      <c r="D446" s="128"/>
      <c r="E446" s="128"/>
      <c r="F446" s="128"/>
      <c r="G446" s="128"/>
      <c r="H446" s="128"/>
      <c r="I446" s="128"/>
      <c r="J446" s="128"/>
      <c r="K446" s="128"/>
      <c r="L446" s="129"/>
    </row>
    <row r="447" spans="1:12" ht="15.75">
      <c r="A447" s="267" t="s">
        <v>663</v>
      </c>
      <c r="B447" s="268"/>
      <c r="C447" s="270"/>
      <c r="D447" s="270"/>
      <c r="E447" s="273" t="s">
        <v>664</v>
      </c>
      <c r="F447" s="271"/>
      <c r="G447" s="272"/>
      <c r="H447" s="273" t="s">
        <v>665</v>
      </c>
      <c r="I447" s="271"/>
      <c r="J447" s="272"/>
      <c r="K447" s="269"/>
      <c r="L447" s="336"/>
    </row>
    <row r="448" spans="1:12" ht="15.75">
      <c r="A448" s="274" t="s">
        <v>667</v>
      </c>
      <c r="B448" s="275"/>
      <c r="C448" s="277" t="s">
        <v>668</v>
      </c>
      <c r="D448" s="277" t="s">
        <v>669</v>
      </c>
      <c r="E448" s="273" t="s">
        <v>670</v>
      </c>
      <c r="F448" s="271"/>
      <c r="G448" s="272"/>
      <c r="H448" s="273" t="s">
        <v>670</v>
      </c>
      <c r="I448" s="271"/>
      <c r="J448" s="272"/>
      <c r="K448" s="278" t="s">
        <v>666</v>
      </c>
      <c r="L448" s="279"/>
    </row>
    <row r="449" spans="1:14" ht="15.75">
      <c r="A449" s="284" t="s">
        <v>672</v>
      </c>
      <c r="B449" s="357" t="s">
        <v>673</v>
      </c>
      <c r="C449" s="283"/>
      <c r="D449" s="283"/>
      <c r="E449" s="284" t="s">
        <v>674</v>
      </c>
      <c r="F449" s="285" t="s">
        <v>675</v>
      </c>
      <c r="G449" s="286"/>
      <c r="H449" s="284" t="s">
        <v>674</v>
      </c>
      <c r="I449" s="287" t="s">
        <v>675</v>
      </c>
      <c r="J449" s="268"/>
      <c r="K449" s="278" t="s">
        <v>671</v>
      </c>
      <c r="L449" s="279"/>
    </row>
    <row r="450" spans="1:14">
      <c r="A450" s="293">
        <v>1</v>
      </c>
      <c r="B450" s="291">
        <v>2</v>
      </c>
      <c r="C450" s="293">
        <v>3</v>
      </c>
      <c r="D450" s="293">
        <v>4</v>
      </c>
      <c r="E450" s="293">
        <v>5</v>
      </c>
      <c r="F450" s="294">
        <v>6</v>
      </c>
      <c r="G450" s="295"/>
      <c r="H450" s="293">
        <v>7</v>
      </c>
      <c r="I450" s="294">
        <v>8</v>
      </c>
      <c r="J450" s="295"/>
      <c r="K450" s="296">
        <v>9</v>
      </c>
      <c r="L450" s="295"/>
    </row>
    <row r="451" spans="1:14" ht="16.5">
      <c r="A451" s="163"/>
      <c r="B451" s="125"/>
      <c r="C451" s="124"/>
      <c r="D451" s="413"/>
      <c r="E451" s="306"/>
      <c r="F451" s="301"/>
      <c r="G451" s="414"/>
      <c r="H451" s="306"/>
      <c r="I451" s="301"/>
      <c r="J451" s="414"/>
      <c r="K451" s="303"/>
      <c r="L451" s="414"/>
    </row>
    <row r="452" spans="1:14" ht="16.5">
      <c r="A452" s="163"/>
      <c r="B452" s="125"/>
      <c r="C452" s="299" t="s">
        <v>850</v>
      </c>
      <c r="D452" s="413"/>
      <c r="E452" s="306"/>
      <c r="F452" s="301"/>
      <c r="G452" s="414"/>
      <c r="H452" s="306"/>
      <c r="I452" s="301"/>
      <c r="J452" s="414"/>
      <c r="K452" s="303"/>
      <c r="L452" s="414"/>
    </row>
    <row r="453" spans="1:14" ht="16.5">
      <c r="A453" s="163"/>
      <c r="B453" s="125"/>
      <c r="C453" s="299"/>
      <c r="D453" s="413"/>
      <c r="E453" s="306"/>
      <c r="F453" s="301"/>
      <c r="G453" s="414"/>
      <c r="H453" s="306"/>
      <c r="I453" s="301"/>
      <c r="J453" s="414"/>
      <c r="K453" s="303"/>
      <c r="L453" s="414"/>
    </row>
    <row r="454" spans="1:14" ht="16.5">
      <c r="A454" s="308">
        <v>1</v>
      </c>
      <c r="C454" s="77" t="s">
        <v>746</v>
      </c>
      <c r="D454" s="319" t="s">
        <v>851</v>
      </c>
      <c r="E454" s="340"/>
      <c r="F454" s="315" t="s">
        <v>36</v>
      </c>
      <c r="G454" s="312">
        <v>61512</v>
      </c>
      <c r="H454" s="340"/>
      <c r="I454" s="315" t="s">
        <v>36</v>
      </c>
      <c r="J454" s="312">
        <v>66000</v>
      </c>
      <c r="K454" s="316"/>
      <c r="L454" s="312">
        <f>J454-G454</f>
        <v>4488</v>
      </c>
    </row>
    <row r="455" spans="1:14" ht="16.5">
      <c r="A455" s="77"/>
      <c r="B455" s="341"/>
      <c r="C455" s="77"/>
      <c r="D455" s="77"/>
      <c r="E455" s="340"/>
      <c r="F455" s="315"/>
      <c r="G455" s="312"/>
      <c r="H455" s="340"/>
      <c r="I455" s="315"/>
      <c r="J455" s="312"/>
      <c r="K455" s="316"/>
      <c r="L455" s="312"/>
      <c r="N455" s="46"/>
    </row>
    <row r="456" spans="1:14" ht="16.5">
      <c r="A456" s="308">
        <v>2</v>
      </c>
      <c r="C456" s="77" t="s">
        <v>746</v>
      </c>
      <c r="D456" s="319" t="s">
        <v>717</v>
      </c>
      <c r="E456" s="340"/>
      <c r="F456" s="315"/>
      <c r="G456" s="312">
        <v>61512</v>
      </c>
      <c r="H456" s="340"/>
      <c r="I456" s="315"/>
      <c r="J456" s="312">
        <v>57024</v>
      </c>
      <c r="K456" s="316"/>
      <c r="L456" s="312">
        <f>J456-G456</f>
        <v>-4488</v>
      </c>
      <c r="N456" s="46"/>
    </row>
    <row r="457" spans="1:14" ht="16.5">
      <c r="A457" s="77"/>
      <c r="B457" s="233"/>
      <c r="C457" s="77"/>
      <c r="D457" s="77"/>
      <c r="E457" s="340"/>
      <c r="F457" s="315"/>
      <c r="G457" s="312"/>
      <c r="H457" s="340"/>
      <c r="I457" s="315"/>
      <c r="J457" s="312"/>
      <c r="K457" s="316"/>
      <c r="L457" s="312"/>
    </row>
    <row r="458" spans="1:14" ht="16.5">
      <c r="A458" s="347"/>
      <c r="B458" s="349"/>
      <c r="C458" s="408" t="s">
        <v>743</v>
      </c>
      <c r="D458" s="350"/>
      <c r="E458" s="351"/>
      <c r="F458" s="410" t="s">
        <v>36</v>
      </c>
      <c r="G458" s="353">
        <f>SUM(G452:G457)</f>
        <v>123024</v>
      </c>
      <c r="H458" s="351"/>
      <c r="I458" s="410" t="s">
        <v>36</v>
      </c>
      <c r="J458" s="353">
        <f>SUM(J452:J457)</f>
        <v>123024</v>
      </c>
      <c r="K458" s="411" t="s">
        <v>36</v>
      </c>
      <c r="L458" s="353">
        <f>SUM(L453:L457)</f>
        <v>0</v>
      </c>
    </row>
    <row r="459" spans="1:14" ht="16.5">
      <c r="A459" s="308"/>
      <c r="B459" s="233"/>
      <c r="C459" s="77"/>
      <c r="D459" s="319"/>
      <c r="E459" s="310"/>
      <c r="F459" s="315"/>
      <c r="G459" s="312"/>
      <c r="H459" s="310"/>
      <c r="I459" s="315"/>
      <c r="J459" s="312"/>
      <c r="K459" s="316"/>
      <c r="L459" s="312"/>
    </row>
    <row r="460" spans="1:14" ht="16.5">
      <c r="A460" s="308"/>
      <c r="B460" s="233"/>
      <c r="C460" s="77"/>
      <c r="D460" s="319"/>
      <c r="E460" s="310"/>
      <c r="F460" s="315"/>
      <c r="G460" s="312"/>
      <c r="H460" s="310"/>
      <c r="I460" s="315"/>
      <c r="J460" s="312"/>
      <c r="K460" s="316"/>
      <c r="L460" s="312"/>
    </row>
    <row r="461" spans="1:14" ht="16.5">
      <c r="A461" s="308"/>
      <c r="B461" s="233"/>
      <c r="C461" s="77"/>
      <c r="D461" s="319"/>
      <c r="E461" s="310"/>
      <c r="F461" s="315"/>
      <c r="G461" s="312"/>
      <c r="H461" s="310"/>
      <c r="I461" s="315"/>
      <c r="J461" s="312"/>
      <c r="K461" s="316"/>
      <c r="L461" s="312"/>
    </row>
    <row r="462" spans="1:14" ht="16.5">
      <c r="A462" s="308"/>
      <c r="B462" s="233"/>
      <c r="C462" s="77"/>
      <c r="D462" s="319"/>
      <c r="E462" s="310"/>
      <c r="F462" s="315"/>
      <c r="G462" s="312"/>
      <c r="H462" s="310"/>
      <c r="I462" s="315"/>
      <c r="J462" s="312"/>
      <c r="K462" s="316"/>
      <c r="L462" s="312"/>
    </row>
    <row r="463" spans="1:14" ht="16.5">
      <c r="A463" s="308"/>
      <c r="B463" s="233"/>
      <c r="C463" s="77"/>
      <c r="D463" s="319"/>
      <c r="E463" s="310"/>
      <c r="F463" s="315"/>
      <c r="G463" s="312"/>
      <c r="H463" s="310"/>
      <c r="I463" s="315"/>
      <c r="J463" s="312"/>
      <c r="K463" s="316"/>
      <c r="L463" s="312"/>
    </row>
    <row r="464" spans="1:14" ht="16.5">
      <c r="A464" s="308"/>
      <c r="B464" s="233"/>
      <c r="C464" s="77"/>
      <c r="D464" s="319"/>
      <c r="E464" s="310"/>
      <c r="F464" s="315"/>
      <c r="G464" s="312"/>
      <c r="H464" s="310"/>
      <c r="I464" s="315"/>
      <c r="J464" s="312"/>
      <c r="K464" s="316"/>
      <c r="L464" s="312"/>
    </row>
    <row r="465" spans="1:12" ht="16.5">
      <c r="A465" s="322"/>
      <c r="B465" s="323"/>
      <c r="C465" s="398"/>
      <c r="D465" s="355"/>
      <c r="E465" s="325"/>
      <c r="F465" s="326"/>
      <c r="G465" s="329"/>
      <c r="H465" s="325"/>
      <c r="I465" s="326"/>
      <c r="J465" s="329"/>
      <c r="K465" s="399"/>
      <c r="L465" s="329"/>
    </row>
    <row r="467" spans="1:12">
      <c r="A467" s="201" t="s">
        <v>703</v>
      </c>
      <c r="C467" s="201"/>
      <c r="D467" s="201" t="s">
        <v>704</v>
      </c>
      <c r="E467" s="201"/>
      <c r="F467" s="201"/>
      <c r="G467" s="201"/>
      <c r="H467" s="201" t="s">
        <v>441</v>
      </c>
      <c r="I467" s="201"/>
      <c r="J467" s="201"/>
      <c r="K467" s="201"/>
      <c r="L467" s="201"/>
    </row>
    <row r="468" spans="1:12">
      <c r="A468" s="201"/>
      <c r="B468" s="201"/>
      <c r="C468" s="201"/>
      <c r="D468" s="201"/>
      <c r="E468" s="201"/>
      <c r="F468" s="201"/>
      <c r="G468" s="201"/>
      <c r="H468" s="201"/>
      <c r="I468" s="201"/>
      <c r="J468" s="201"/>
      <c r="K468" s="201"/>
      <c r="L468" s="201"/>
    </row>
    <row r="469" spans="1:12">
      <c r="A469" s="201"/>
      <c r="B469" s="201"/>
      <c r="C469" s="201"/>
      <c r="D469" s="201"/>
      <c r="E469" s="201"/>
      <c r="F469" s="201"/>
      <c r="G469" s="201"/>
      <c r="H469" s="201"/>
      <c r="I469" s="201"/>
      <c r="J469" s="201"/>
      <c r="K469" s="201"/>
      <c r="L469" s="201"/>
    </row>
    <row r="470" spans="1:12">
      <c r="A470" s="201"/>
      <c r="B470" s="201" t="s">
        <v>705</v>
      </c>
      <c r="C470" s="201"/>
      <c r="D470" s="201" t="s">
        <v>706</v>
      </c>
      <c r="E470" s="201"/>
      <c r="F470" s="201"/>
      <c r="G470" s="201"/>
      <c r="H470" s="201" t="s">
        <v>707</v>
      </c>
      <c r="I470" s="201"/>
      <c r="J470" s="201"/>
      <c r="K470" s="201"/>
      <c r="L470" s="201"/>
    </row>
    <row r="471" spans="1:12">
      <c r="A471" s="334"/>
      <c r="B471" s="334"/>
      <c r="C471" s="334" t="s">
        <v>708</v>
      </c>
      <c r="D471" s="334" t="s">
        <v>709</v>
      </c>
      <c r="E471" s="334"/>
      <c r="F471" s="334"/>
      <c r="G471" s="334"/>
      <c r="H471" s="334" t="s">
        <v>710</v>
      </c>
      <c r="I471" s="334"/>
      <c r="J471" s="334"/>
      <c r="K471" s="334"/>
      <c r="L471" s="334"/>
    </row>
    <row r="472" spans="1:12">
      <c r="A472" s="334"/>
      <c r="B472" s="334" t="s">
        <v>711</v>
      </c>
      <c r="C472" s="334"/>
      <c r="D472" s="334"/>
      <c r="E472" s="334"/>
      <c r="F472" s="334"/>
      <c r="G472" s="334"/>
      <c r="H472" s="334"/>
      <c r="I472" s="334"/>
      <c r="J472" s="334"/>
      <c r="K472" s="334"/>
      <c r="L472" s="334"/>
    </row>
    <row r="473" spans="1:12">
      <c r="C473" s="334" t="s">
        <v>712</v>
      </c>
    </row>
    <row r="475" spans="1:12">
      <c r="A475" s="1" t="s">
        <v>657</v>
      </c>
      <c r="B475" s="1"/>
      <c r="C475" s="1"/>
      <c r="L475" s="176" t="s">
        <v>658</v>
      </c>
    </row>
    <row r="476" spans="1:12">
      <c r="A476" s="1" t="s">
        <v>838</v>
      </c>
      <c r="B476" s="1"/>
      <c r="C476" s="1"/>
    </row>
    <row r="478" spans="1:12" ht="18.75">
      <c r="A478" s="257" t="s">
        <v>660</v>
      </c>
      <c r="B478" s="258"/>
      <c r="C478" s="258"/>
      <c r="D478" s="258"/>
      <c r="E478" s="258"/>
      <c r="F478" s="258"/>
      <c r="G478" s="258"/>
      <c r="H478" s="258"/>
      <c r="I478" s="258"/>
      <c r="J478" s="258"/>
      <c r="K478" s="258"/>
      <c r="L478" s="259"/>
    </row>
    <row r="479" spans="1:12" ht="15.75">
      <c r="A479" s="260" t="s">
        <v>661</v>
      </c>
      <c r="B479" s="261"/>
      <c r="C479" s="261"/>
      <c r="D479" s="261"/>
      <c r="E479" s="261"/>
      <c r="F479" s="261"/>
      <c r="G479" s="261"/>
      <c r="H479" s="261"/>
      <c r="I479" s="261"/>
      <c r="J479" s="261"/>
      <c r="K479" s="261"/>
      <c r="L479" s="262"/>
    </row>
    <row r="480" spans="1:12" ht="15.75">
      <c r="A480" s="263"/>
      <c r="B480" s="264"/>
      <c r="C480" s="264"/>
      <c r="D480" s="264"/>
      <c r="E480" s="264"/>
      <c r="F480" s="264"/>
      <c r="G480" s="264"/>
      <c r="H480" s="264"/>
      <c r="I480" s="264"/>
      <c r="J480" s="264"/>
      <c r="K480" s="264"/>
      <c r="L480" s="265"/>
    </row>
    <row r="481" spans="1:12" ht="15.75">
      <c r="A481" s="400" t="s">
        <v>852</v>
      </c>
      <c r="B481" s="264"/>
      <c r="C481" s="264"/>
      <c r="D481" s="264"/>
      <c r="E481" s="264"/>
      <c r="F481" s="264"/>
      <c r="G481" s="264"/>
      <c r="H481" s="264"/>
      <c r="I481" s="264"/>
      <c r="J481" s="264"/>
      <c r="K481" s="264"/>
      <c r="L481" s="265"/>
    </row>
    <row r="482" spans="1:12">
      <c r="A482" s="404"/>
      <c r="B482" s="128"/>
      <c r="C482" s="128"/>
      <c r="D482" s="128"/>
      <c r="E482" s="128"/>
      <c r="F482" s="128"/>
      <c r="G482" s="128"/>
      <c r="H482" s="128"/>
      <c r="I482" s="128"/>
      <c r="J482" s="128"/>
      <c r="K482" s="128"/>
      <c r="L482" s="129"/>
    </row>
    <row r="483" spans="1:12" ht="15.75">
      <c r="A483" s="267" t="s">
        <v>663</v>
      </c>
      <c r="B483" s="268"/>
      <c r="C483" s="270"/>
      <c r="D483" s="270"/>
      <c r="E483" s="273" t="s">
        <v>664</v>
      </c>
      <c r="F483" s="271"/>
      <c r="G483" s="272"/>
      <c r="H483" s="273" t="s">
        <v>665</v>
      </c>
      <c r="I483" s="271"/>
      <c r="J483" s="272"/>
      <c r="K483" s="269"/>
      <c r="L483" s="336"/>
    </row>
    <row r="484" spans="1:12" ht="15.75">
      <c r="A484" s="274" t="s">
        <v>667</v>
      </c>
      <c r="B484" s="275"/>
      <c r="C484" s="277" t="s">
        <v>668</v>
      </c>
      <c r="D484" s="277" t="s">
        <v>669</v>
      </c>
      <c r="E484" s="273" t="s">
        <v>670</v>
      </c>
      <c r="F484" s="271"/>
      <c r="G484" s="272"/>
      <c r="H484" s="273" t="s">
        <v>670</v>
      </c>
      <c r="I484" s="271"/>
      <c r="J484" s="272"/>
      <c r="K484" s="278" t="s">
        <v>666</v>
      </c>
      <c r="L484" s="279"/>
    </row>
    <row r="485" spans="1:12" ht="15.75">
      <c r="A485" s="284" t="s">
        <v>672</v>
      </c>
      <c r="B485" s="357" t="s">
        <v>673</v>
      </c>
      <c r="C485" s="283"/>
      <c r="D485" s="283"/>
      <c r="E485" s="284" t="s">
        <v>674</v>
      </c>
      <c r="F485" s="285" t="s">
        <v>675</v>
      </c>
      <c r="G485" s="286"/>
      <c r="H485" s="284" t="s">
        <v>674</v>
      </c>
      <c r="I485" s="287" t="s">
        <v>675</v>
      </c>
      <c r="J485" s="268"/>
      <c r="K485" s="278" t="s">
        <v>671</v>
      </c>
      <c r="L485" s="279"/>
    </row>
    <row r="486" spans="1:12">
      <c r="A486" s="293">
        <v>1</v>
      </c>
      <c r="B486" s="291">
        <v>2</v>
      </c>
      <c r="C486" s="293">
        <v>3</v>
      </c>
      <c r="D486" s="293">
        <v>4</v>
      </c>
      <c r="E486" s="293">
        <v>5</v>
      </c>
      <c r="F486" s="294">
        <v>6</v>
      </c>
      <c r="G486" s="295"/>
      <c r="H486" s="293">
        <v>7</v>
      </c>
      <c r="I486" s="294">
        <v>8</v>
      </c>
      <c r="J486" s="295"/>
      <c r="K486" s="296">
        <v>9</v>
      </c>
      <c r="L486" s="295"/>
    </row>
    <row r="487" spans="1:12" ht="16.5">
      <c r="A487" s="163"/>
      <c r="B487" s="125"/>
      <c r="C487" s="124"/>
      <c r="D487" s="413"/>
      <c r="E487" s="306"/>
      <c r="F487" s="301"/>
      <c r="G487" s="414"/>
      <c r="H487" s="306"/>
      <c r="I487" s="301"/>
      <c r="J487" s="414"/>
      <c r="K487" s="303"/>
      <c r="L487" s="414"/>
    </row>
    <row r="488" spans="1:12" ht="16.5">
      <c r="A488" s="163"/>
      <c r="B488" s="125"/>
      <c r="C488" s="299" t="s">
        <v>676</v>
      </c>
      <c r="D488" s="413"/>
      <c r="E488" s="306"/>
      <c r="F488" s="301"/>
      <c r="G488" s="414"/>
      <c r="H488" s="306"/>
      <c r="I488" s="301"/>
      <c r="J488" s="414"/>
      <c r="K488" s="303"/>
      <c r="L488" s="414"/>
    </row>
    <row r="489" spans="1:12" ht="16.5">
      <c r="A489" s="308"/>
      <c r="B489" s="233"/>
      <c r="C489" s="77"/>
      <c r="D489" s="319"/>
      <c r="E489" s="310"/>
      <c r="F489" s="315"/>
      <c r="G489" s="312"/>
      <c r="H489" s="310"/>
      <c r="I489" s="315"/>
      <c r="J489" s="312"/>
      <c r="K489" s="316"/>
      <c r="L489" s="312"/>
    </row>
    <row r="490" spans="1:12" ht="16.5">
      <c r="A490" s="308">
        <v>1</v>
      </c>
      <c r="B490" s="233"/>
      <c r="C490" s="77" t="s">
        <v>834</v>
      </c>
      <c r="D490" s="319"/>
      <c r="E490" s="310"/>
      <c r="F490" s="315"/>
      <c r="G490" s="312"/>
      <c r="H490" s="310"/>
      <c r="I490" s="315"/>
      <c r="J490" s="312"/>
      <c r="K490" s="316"/>
      <c r="L490" s="312"/>
    </row>
    <row r="491" spans="1:12" ht="16.5">
      <c r="A491" s="308"/>
      <c r="B491" s="233"/>
      <c r="C491" s="77" t="s">
        <v>835</v>
      </c>
      <c r="D491" s="319" t="s">
        <v>717</v>
      </c>
      <c r="E491" s="310" t="s">
        <v>853</v>
      </c>
      <c r="F491" s="315" t="s">
        <v>36</v>
      </c>
      <c r="G491" s="312">
        <v>612072</v>
      </c>
      <c r="H491" s="310" t="s">
        <v>690</v>
      </c>
      <c r="I491" s="315" t="s">
        <v>36</v>
      </c>
      <c r="J491" s="312">
        <v>659688</v>
      </c>
      <c r="K491" s="316" t="s">
        <v>36</v>
      </c>
      <c r="L491" s="312">
        <f>J491-G491</f>
        <v>47616</v>
      </c>
    </row>
    <row r="492" spans="1:12" ht="16.5">
      <c r="A492" s="308"/>
      <c r="B492" s="233"/>
      <c r="C492" s="77"/>
      <c r="D492" s="319"/>
      <c r="E492" s="310"/>
      <c r="F492" s="315"/>
      <c r="G492" s="312"/>
      <c r="H492" s="310"/>
      <c r="I492" s="315"/>
      <c r="J492" s="312"/>
      <c r="K492" s="316"/>
      <c r="L492" s="312"/>
    </row>
    <row r="493" spans="1:12" ht="16.5">
      <c r="A493" s="308">
        <v>2</v>
      </c>
      <c r="B493" s="233"/>
      <c r="C493" s="77" t="s">
        <v>811</v>
      </c>
      <c r="D493" s="319" t="s">
        <v>854</v>
      </c>
      <c r="E493" s="310" t="s">
        <v>855</v>
      </c>
      <c r="F493" s="315"/>
      <c r="G493" s="312">
        <v>132576</v>
      </c>
      <c r="H493" s="310" t="s">
        <v>856</v>
      </c>
      <c r="I493" s="315"/>
      <c r="J493" s="312">
        <v>136716</v>
      </c>
      <c r="K493" s="316"/>
      <c r="L493" s="312">
        <f>J493-G493</f>
        <v>4140</v>
      </c>
    </row>
    <row r="494" spans="1:12" ht="16.5">
      <c r="A494" s="308"/>
      <c r="B494" s="77"/>
      <c r="C494" s="233"/>
      <c r="D494" s="319"/>
      <c r="E494" s="310"/>
      <c r="F494" s="315"/>
      <c r="G494" s="312"/>
      <c r="H494" s="310"/>
      <c r="I494" s="315"/>
      <c r="J494" s="312"/>
      <c r="K494" s="316"/>
      <c r="L494" s="312"/>
    </row>
    <row r="495" spans="1:12" ht="16.5">
      <c r="A495" s="308"/>
      <c r="B495" s="77"/>
      <c r="C495" s="77"/>
      <c r="D495" s="319"/>
      <c r="E495" s="310"/>
      <c r="F495" s="315"/>
      <c r="G495" s="312"/>
      <c r="H495" s="310"/>
      <c r="I495" s="315"/>
      <c r="J495" s="312"/>
      <c r="K495" s="315"/>
      <c r="L495" s="312"/>
    </row>
    <row r="496" spans="1:12" ht="16.5">
      <c r="A496" s="347"/>
      <c r="B496" s="408"/>
      <c r="C496" s="408" t="s">
        <v>743</v>
      </c>
      <c r="D496" s="350"/>
      <c r="E496" s="351"/>
      <c r="F496" s="410" t="s">
        <v>36</v>
      </c>
      <c r="G496" s="353">
        <f>SUM(G489:G495)</f>
        <v>744648</v>
      </c>
      <c r="H496" s="351"/>
      <c r="I496" s="410" t="s">
        <v>36</v>
      </c>
      <c r="J496" s="353">
        <f>SUM(J489:J495)</f>
        <v>796404</v>
      </c>
      <c r="K496" s="410"/>
      <c r="L496" s="353">
        <f>SUM(L489:L495)</f>
        <v>51756</v>
      </c>
    </row>
    <row r="497" spans="1:12" ht="16.5">
      <c r="A497" s="308"/>
      <c r="B497" s="77"/>
      <c r="C497" s="124"/>
      <c r="D497" s="319"/>
      <c r="E497" s="310"/>
      <c r="F497" s="315"/>
      <c r="G497" s="312"/>
      <c r="H497" s="310"/>
      <c r="I497" s="315"/>
      <c r="J497" s="312"/>
      <c r="K497" s="315"/>
      <c r="L497" s="312"/>
    </row>
    <row r="498" spans="1:12" ht="16.5">
      <c r="A498" s="308"/>
      <c r="B498" s="77"/>
      <c r="C498" s="124"/>
      <c r="D498" s="319"/>
      <c r="E498" s="310"/>
      <c r="F498" s="315"/>
      <c r="G498" s="312"/>
      <c r="H498" s="310"/>
      <c r="I498" s="315"/>
      <c r="J498" s="312"/>
      <c r="K498" s="315"/>
      <c r="L498" s="312"/>
    </row>
    <row r="499" spans="1:12" ht="16.5">
      <c r="A499" s="308"/>
      <c r="B499" s="77"/>
      <c r="C499" s="124"/>
      <c r="D499" s="319"/>
      <c r="E499" s="310"/>
      <c r="F499" s="315"/>
      <c r="G499" s="312"/>
      <c r="H499" s="310"/>
      <c r="I499" s="315"/>
      <c r="J499" s="312"/>
      <c r="K499" s="315"/>
      <c r="L499" s="312"/>
    </row>
    <row r="500" spans="1:12" ht="16.5">
      <c r="A500" s="308"/>
      <c r="B500" s="77"/>
      <c r="C500" s="124"/>
      <c r="D500" s="319"/>
      <c r="E500" s="310"/>
      <c r="F500" s="315"/>
      <c r="G500" s="312"/>
      <c r="H500" s="310"/>
      <c r="I500" s="315"/>
      <c r="J500" s="312"/>
      <c r="K500" s="315"/>
      <c r="L500" s="312"/>
    </row>
    <row r="501" spans="1:12" ht="16.5">
      <c r="A501" s="322"/>
      <c r="B501" s="398"/>
      <c r="C501" s="127"/>
      <c r="D501" s="355"/>
      <c r="E501" s="325"/>
      <c r="F501" s="326"/>
      <c r="G501" s="329"/>
      <c r="H501" s="325"/>
      <c r="I501" s="326"/>
      <c r="J501" s="329"/>
      <c r="K501" s="326"/>
      <c r="L501" s="329"/>
    </row>
    <row r="502" spans="1:12">
      <c r="C502" s="6"/>
      <c r="D502" s="331"/>
    </row>
    <row r="503" spans="1:12">
      <c r="A503" s="201" t="s">
        <v>703</v>
      </c>
      <c r="C503" s="201"/>
      <c r="D503" s="201" t="s">
        <v>704</v>
      </c>
      <c r="E503" s="201"/>
      <c r="F503" s="201"/>
      <c r="G503" s="201"/>
      <c r="H503" s="201" t="s">
        <v>441</v>
      </c>
      <c r="I503" s="201"/>
      <c r="J503" s="201"/>
      <c r="K503" s="201"/>
      <c r="L503" s="201"/>
    </row>
    <row r="504" spans="1:12">
      <c r="A504" s="201"/>
      <c r="B504" s="201"/>
      <c r="C504" s="201"/>
      <c r="D504" s="201"/>
      <c r="E504" s="201"/>
      <c r="F504" s="201"/>
      <c r="G504" s="201"/>
      <c r="H504" s="201"/>
      <c r="I504" s="201"/>
      <c r="J504" s="201"/>
      <c r="K504" s="201"/>
      <c r="L504" s="201"/>
    </row>
    <row r="505" spans="1:12">
      <c r="A505" s="201"/>
      <c r="B505" s="201"/>
      <c r="C505" s="201"/>
      <c r="D505" s="201"/>
      <c r="E505" s="201"/>
      <c r="F505" s="201"/>
      <c r="G505" s="201"/>
      <c r="H505" s="201"/>
      <c r="I505" s="201"/>
      <c r="J505" s="201"/>
      <c r="K505" s="201"/>
      <c r="L505" s="201"/>
    </row>
    <row r="506" spans="1:12">
      <c r="A506" s="201"/>
      <c r="B506" s="201" t="s">
        <v>705</v>
      </c>
      <c r="C506" s="201"/>
      <c r="D506" s="201" t="s">
        <v>706</v>
      </c>
      <c r="E506" s="201"/>
      <c r="F506" s="201"/>
      <c r="G506" s="201"/>
      <c r="H506" s="201" t="s">
        <v>707</v>
      </c>
      <c r="I506" s="201"/>
      <c r="J506" s="201"/>
      <c r="K506" s="201"/>
      <c r="L506" s="201"/>
    </row>
    <row r="507" spans="1:12">
      <c r="A507" s="334"/>
      <c r="B507" s="334"/>
      <c r="C507" s="334" t="s">
        <v>708</v>
      </c>
      <c r="D507" s="334" t="s">
        <v>709</v>
      </c>
      <c r="E507" s="334"/>
      <c r="F507" s="334"/>
      <c r="G507" s="334"/>
      <c r="H507" s="334" t="s">
        <v>710</v>
      </c>
      <c r="I507" s="334"/>
      <c r="J507" s="334"/>
      <c r="K507" s="334"/>
      <c r="L507" s="334"/>
    </row>
    <row r="508" spans="1:12">
      <c r="A508" s="334"/>
      <c r="B508" s="334" t="s">
        <v>711</v>
      </c>
      <c r="C508" s="334"/>
      <c r="D508" s="334"/>
      <c r="E508" s="334"/>
      <c r="F508" s="334"/>
      <c r="G508" s="334"/>
      <c r="H508" s="334"/>
      <c r="I508" s="334"/>
      <c r="J508" s="334"/>
      <c r="K508" s="334"/>
      <c r="L508" s="334"/>
    </row>
    <row r="509" spans="1:12">
      <c r="C509" s="334" t="s">
        <v>712</v>
      </c>
    </row>
    <row r="510" spans="1:12">
      <c r="C510" s="334"/>
    </row>
    <row r="511" spans="1:12">
      <c r="A511" s="1" t="s">
        <v>857</v>
      </c>
      <c r="B511" s="1"/>
      <c r="C511" s="1"/>
      <c r="L511" s="176" t="s">
        <v>658</v>
      </c>
    </row>
    <row r="512" spans="1:12">
      <c r="A512" s="1" t="s">
        <v>858</v>
      </c>
      <c r="B512" s="256"/>
      <c r="C512" s="256"/>
    </row>
    <row r="514" spans="1:12" ht="18.75">
      <c r="A514" s="257" t="s">
        <v>660</v>
      </c>
      <c r="B514" s="258"/>
      <c r="C514" s="258"/>
      <c r="D514" s="258"/>
      <c r="E514" s="258"/>
      <c r="F514" s="258"/>
      <c r="G514" s="258"/>
      <c r="H514" s="258"/>
      <c r="I514" s="258"/>
      <c r="J514" s="258"/>
      <c r="K514" s="258"/>
      <c r="L514" s="259"/>
    </row>
    <row r="515" spans="1:12" ht="15.75">
      <c r="A515" s="260" t="s">
        <v>661</v>
      </c>
      <c r="B515" s="261"/>
      <c r="C515" s="261"/>
      <c r="D515" s="261"/>
      <c r="E515" s="261"/>
      <c r="F515" s="261"/>
      <c r="G515" s="261"/>
      <c r="H515" s="261"/>
      <c r="I515" s="261"/>
      <c r="J515" s="261"/>
      <c r="K515" s="261"/>
      <c r="L515" s="262"/>
    </row>
    <row r="516" spans="1:12" ht="15.75">
      <c r="A516" s="263"/>
      <c r="B516" s="264"/>
      <c r="C516" s="264"/>
      <c r="D516" s="264"/>
      <c r="E516" s="264"/>
      <c r="F516" s="264"/>
      <c r="G516" s="264"/>
      <c r="H516" s="264"/>
      <c r="I516" s="264"/>
      <c r="J516" s="264"/>
      <c r="K516" s="264"/>
      <c r="L516" s="265"/>
    </row>
    <row r="517" spans="1:12" ht="15.75">
      <c r="A517" s="400" t="s">
        <v>852</v>
      </c>
      <c r="B517" s="264"/>
      <c r="C517" s="264"/>
      <c r="D517" s="264"/>
      <c r="E517" s="264"/>
      <c r="F517" s="264"/>
      <c r="G517" s="264"/>
      <c r="H517" s="264"/>
      <c r="I517" s="264"/>
      <c r="J517" s="264"/>
      <c r="K517" s="264"/>
      <c r="L517" s="265"/>
    </row>
    <row r="518" spans="1:12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125"/>
    </row>
    <row r="519" spans="1:12" ht="15.75">
      <c r="A519" s="267" t="s">
        <v>663</v>
      </c>
      <c r="B519" s="268"/>
      <c r="C519" s="270"/>
      <c r="D519" s="270"/>
      <c r="E519" s="273" t="s">
        <v>664</v>
      </c>
      <c r="F519" s="271"/>
      <c r="G519" s="272"/>
      <c r="H519" s="273" t="s">
        <v>665</v>
      </c>
      <c r="I519" s="271"/>
      <c r="J519" s="272"/>
      <c r="K519" s="269"/>
      <c r="L519" s="336"/>
    </row>
    <row r="520" spans="1:12" ht="15.75">
      <c r="A520" s="274" t="s">
        <v>667</v>
      </c>
      <c r="B520" s="275"/>
      <c r="C520" s="277" t="s">
        <v>668</v>
      </c>
      <c r="D520" s="277" t="s">
        <v>669</v>
      </c>
      <c r="E520" s="273" t="s">
        <v>670</v>
      </c>
      <c r="F520" s="271"/>
      <c r="G520" s="272"/>
      <c r="H520" s="273" t="s">
        <v>670</v>
      </c>
      <c r="I520" s="271"/>
      <c r="J520" s="272"/>
      <c r="K520" s="278" t="s">
        <v>666</v>
      </c>
      <c r="L520" s="279"/>
    </row>
    <row r="521" spans="1:12" ht="15.75">
      <c r="A521" s="284" t="s">
        <v>672</v>
      </c>
      <c r="B521" s="357" t="s">
        <v>673</v>
      </c>
      <c r="C521" s="283"/>
      <c r="D521" s="283"/>
      <c r="E521" s="284" t="s">
        <v>674</v>
      </c>
      <c r="F521" s="345" t="s">
        <v>675</v>
      </c>
      <c r="G521" s="286"/>
      <c r="H521" s="284" t="s">
        <v>674</v>
      </c>
      <c r="I521" s="267" t="s">
        <v>675</v>
      </c>
      <c r="J521" s="268"/>
      <c r="K521" s="278" t="s">
        <v>671</v>
      </c>
      <c r="L521" s="279"/>
    </row>
    <row r="522" spans="1:12">
      <c r="A522" s="293">
        <v>1</v>
      </c>
      <c r="B522" s="291">
        <v>2</v>
      </c>
      <c r="C522" s="293">
        <v>3</v>
      </c>
      <c r="D522" s="293">
        <v>4</v>
      </c>
      <c r="E522" s="293">
        <v>5</v>
      </c>
      <c r="F522" s="296">
        <v>6</v>
      </c>
      <c r="G522" s="295"/>
      <c r="H522" s="293">
        <v>7</v>
      </c>
      <c r="I522" s="296">
        <v>8</v>
      </c>
      <c r="J522" s="295"/>
      <c r="K522" s="296">
        <v>9</v>
      </c>
      <c r="L522" s="295"/>
    </row>
    <row r="523" spans="1:12" ht="16.5">
      <c r="A523" s="124"/>
      <c r="B523" s="416"/>
      <c r="C523" s="124"/>
      <c r="D523" s="395"/>
      <c r="E523" s="300"/>
      <c r="F523" s="301"/>
      <c r="G523" s="302"/>
      <c r="H523" s="300"/>
      <c r="I523" s="301"/>
      <c r="J523" s="302"/>
      <c r="K523" s="303"/>
      <c r="L523" s="302"/>
    </row>
    <row r="524" spans="1:12" ht="16.5">
      <c r="A524" s="308"/>
      <c r="B524" s="77"/>
      <c r="C524" s="299" t="s">
        <v>850</v>
      </c>
      <c r="D524" s="395"/>
      <c r="E524" s="340"/>
      <c r="F524" s="315"/>
      <c r="G524" s="320"/>
      <c r="H524" s="340"/>
      <c r="I524" s="315"/>
      <c r="J524" s="320"/>
      <c r="K524" s="316"/>
      <c r="L524" s="320"/>
    </row>
    <row r="525" spans="1:12" ht="16.5">
      <c r="A525" s="308"/>
      <c r="B525" s="77"/>
      <c r="C525" s="90"/>
      <c r="D525" s="395"/>
      <c r="E525" s="340"/>
      <c r="F525" s="315"/>
      <c r="G525" s="320"/>
      <c r="H525" s="340"/>
      <c r="I525" s="315"/>
      <c r="J525" s="320"/>
      <c r="K525" s="316"/>
      <c r="L525" s="320"/>
    </row>
    <row r="526" spans="1:12" ht="16.5">
      <c r="A526" s="308">
        <v>1</v>
      </c>
      <c r="B526" s="124"/>
      <c r="C526" s="77" t="s">
        <v>746</v>
      </c>
      <c r="D526" s="319" t="s">
        <v>859</v>
      </c>
      <c r="E526" s="340"/>
      <c r="F526" s="315" t="s">
        <v>36</v>
      </c>
      <c r="G526" s="312">
        <v>70000</v>
      </c>
      <c r="H526" s="340"/>
      <c r="I526" s="315" t="s">
        <v>36</v>
      </c>
      <c r="J526" s="312">
        <v>70000</v>
      </c>
      <c r="K526" s="316" t="s">
        <v>36</v>
      </c>
      <c r="L526" s="312">
        <f>J526-G526</f>
        <v>0</v>
      </c>
    </row>
    <row r="527" spans="1:12" ht="16.5">
      <c r="A527" s="124"/>
      <c r="B527" s="124"/>
      <c r="C527" s="124"/>
      <c r="D527" s="395"/>
      <c r="E527" s="340"/>
      <c r="F527" s="315"/>
      <c r="G527" s="320"/>
      <c r="H527" s="340"/>
      <c r="I527" s="315"/>
      <c r="J527" s="320"/>
      <c r="K527" s="316"/>
      <c r="L527" s="320"/>
    </row>
    <row r="528" spans="1:12" ht="16.5">
      <c r="A528" s="127"/>
      <c r="B528" s="124"/>
      <c r="C528" s="124"/>
      <c r="D528" s="395"/>
      <c r="E528" s="340"/>
      <c r="F528" s="315"/>
      <c r="G528" s="320"/>
      <c r="H528" s="340"/>
      <c r="I528" s="315"/>
      <c r="J528" s="320"/>
      <c r="K528" s="316"/>
      <c r="L528" s="320"/>
    </row>
    <row r="529" spans="1:12" ht="16.5">
      <c r="A529" s="347"/>
      <c r="B529" s="408"/>
      <c r="C529" s="408" t="s">
        <v>837</v>
      </c>
      <c r="D529" s="350"/>
      <c r="E529" s="351"/>
      <c r="F529" s="411" t="s">
        <v>36</v>
      </c>
      <c r="G529" s="353">
        <f>G526</f>
        <v>70000</v>
      </c>
      <c r="H529" s="351"/>
      <c r="I529" s="411" t="s">
        <v>36</v>
      </c>
      <c r="J529" s="353">
        <f>J526</f>
        <v>70000</v>
      </c>
      <c r="K529" s="411" t="s">
        <v>36</v>
      </c>
      <c r="L529" s="353">
        <f>L526+L527+L528</f>
        <v>0</v>
      </c>
    </row>
    <row r="530" spans="1:12">
      <c r="A530" s="124"/>
      <c r="B530" s="125"/>
      <c r="C530" s="124"/>
      <c r="D530" s="124"/>
      <c r="E530" s="124"/>
      <c r="F530" s="6"/>
      <c r="G530" s="125"/>
      <c r="H530" s="124"/>
      <c r="I530" s="6"/>
      <c r="J530" s="125"/>
      <c r="K530" s="160"/>
      <c r="L530" s="125"/>
    </row>
    <row r="531" spans="1:12">
      <c r="A531" s="124"/>
      <c r="B531" s="125"/>
      <c r="C531" s="124"/>
      <c r="D531" s="124"/>
      <c r="E531" s="124"/>
      <c r="F531" s="6"/>
      <c r="G531" s="125"/>
      <c r="H531" s="124"/>
      <c r="I531" s="6"/>
      <c r="J531" s="125"/>
      <c r="K531" s="160"/>
      <c r="L531" s="125"/>
    </row>
    <row r="532" spans="1:12">
      <c r="A532" s="124"/>
      <c r="B532" s="125"/>
      <c r="C532" s="124"/>
      <c r="D532" s="124"/>
      <c r="E532" s="124"/>
      <c r="F532" s="6"/>
      <c r="G532" s="125"/>
      <c r="H532" s="124"/>
      <c r="I532" s="6"/>
      <c r="J532" s="125"/>
      <c r="K532" s="160"/>
      <c r="L532" s="125"/>
    </row>
    <row r="533" spans="1:12">
      <c r="A533" s="124"/>
      <c r="B533" s="125"/>
      <c r="C533" s="124"/>
      <c r="D533" s="124"/>
      <c r="E533" s="124"/>
      <c r="F533" s="6"/>
      <c r="G533" s="125"/>
      <c r="H533" s="124"/>
      <c r="I533" s="6"/>
      <c r="J533" s="125"/>
      <c r="K533" s="160"/>
      <c r="L533" s="125"/>
    </row>
    <row r="534" spans="1:12">
      <c r="A534" s="124"/>
      <c r="B534" s="125"/>
      <c r="C534" s="124"/>
      <c r="D534" s="124"/>
      <c r="E534" s="124"/>
      <c r="F534" s="6"/>
      <c r="G534" s="125"/>
      <c r="H534" s="124"/>
      <c r="I534" s="6"/>
      <c r="J534" s="125"/>
      <c r="K534" s="160"/>
      <c r="L534" s="125"/>
    </row>
    <row r="535" spans="1:12">
      <c r="A535" s="124"/>
      <c r="B535" s="125"/>
      <c r="C535" s="124"/>
      <c r="D535" s="124"/>
      <c r="E535" s="124"/>
      <c r="F535" s="6"/>
      <c r="G535" s="125"/>
      <c r="H535" s="124"/>
      <c r="I535" s="6"/>
      <c r="J535" s="125"/>
      <c r="K535" s="160"/>
      <c r="L535" s="125"/>
    </row>
    <row r="536" spans="1:12">
      <c r="A536" s="124"/>
      <c r="B536" s="125"/>
      <c r="C536" s="124"/>
      <c r="D536" s="124"/>
      <c r="E536" s="124"/>
      <c r="F536" s="6"/>
      <c r="G536" s="125"/>
      <c r="H536" s="124"/>
      <c r="I536" s="6"/>
      <c r="J536" s="125"/>
      <c r="K536" s="160"/>
      <c r="L536" s="125"/>
    </row>
    <row r="537" spans="1:12">
      <c r="A537" s="127"/>
      <c r="B537" s="129"/>
      <c r="C537" s="127"/>
      <c r="D537" s="127"/>
      <c r="E537" s="127"/>
      <c r="F537" s="128"/>
      <c r="G537" s="129"/>
      <c r="H537" s="127"/>
      <c r="I537" s="128"/>
      <c r="J537" s="129"/>
      <c r="K537" s="404"/>
      <c r="L537" s="129"/>
    </row>
    <row r="539" spans="1:12">
      <c r="A539" s="201" t="s">
        <v>703</v>
      </c>
      <c r="C539" s="201"/>
      <c r="D539" s="201" t="s">
        <v>704</v>
      </c>
      <c r="E539" s="201"/>
      <c r="F539" s="201"/>
      <c r="G539" s="201"/>
      <c r="H539" s="201" t="s">
        <v>441</v>
      </c>
      <c r="I539" s="201"/>
      <c r="J539" s="201"/>
      <c r="K539" s="201"/>
      <c r="L539" s="201"/>
    </row>
    <row r="540" spans="1:12">
      <c r="A540" s="201"/>
      <c r="B540" s="201"/>
      <c r="C540" s="201"/>
      <c r="D540" s="201"/>
      <c r="E540" s="201"/>
      <c r="F540" s="201"/>
      <c r="G540" s="201"/>
      <c r="H540" s="201"/>
      <c r="I540" s="201"/>
      <c r="J540" s="201"/>
      <c r="K540" s="201"/>
      <c r="L540" s="201"/>
    </row>
    <row r="541" spans="1:12">
      <c r="A541" s="201"/>
      <c r="B541" s="201"/>
      <c r="C541" s="201"/>
      <c r="D541" s="201"/>
      <c r="E541" s="201"/>
      <c r="F541" s="201"/>
      <c r="G541" s="201"/>
      <c r="H541" s="201"/>
      <c r="I541" s="201"/>
      <c r="J541" s="201"/>
      <c r="K541" s="201"/>
      <c r="L541" s="201"/>
    </row>
    <row r="542" spans="1:12">
      <c r="A542" s="201"/>
      <c r="B542" s="201" t="s">
        <v>705</v>
      </c>
      <c r="C542" s="201"/>
      <c r="D542" s="201" t="s">
        <v>706</v>
      </c>
      <c r="E542" s="201"/>
      <c r="F542" s="201"/>
      <c r="G542" s="201"/>
      <c r="H542" s="201" t="s">
        <v>707</v>
      </c>
      <c r="I542" s="201"/>
      <c r="J542" s="201"/>
      <c r="K542" s="201"/>
      <c r="L542" s="201"/>
    </row>
    <row r="543" spans="1:12">
      <c r="A543" s="334"/>
      <c r="B543" s="334"/>
      <c r="C543" s="334" t="s">
        <v>708</v>
      </c>
      <c r="D543" s="334" t="s">
        <v>709</v>
      </c>
      <c r="E543" s="334"/>
      <c r="F543" s="334"/>
      <c r="G543" s="334"/>
      <c r="H543" s="334" t="s">
        <v>710</v>
      </c>
      <c r="I543" s="334"/>
      <c r="J543" s="334"/>
      <c r="K543" s="334"/>
      <c r="L543" s="334"/>
    </row>
    <row r="544" spans="1:12">
      <c r="A544" s="334"/>
      <c r="B544" s="334" t="s">
        <v>711</v>
      </c>
      <c r="C544" s="334"/>
      <c r="D544" s="334"/>
      <c r="E544" s="334"/>
      <c r="F544" s="334"/>
      <c r="G544" s="334"/>
      <c r="H544" s="334"/>
      <c r="I544" s="334"/>
      <c r="J544" s="334"/>
      <c r="K544" s="334"/>
      <c r="L544" s="334"/>
    </row>
    <row r="545" spans="1:12">
      <c r="C545" s="334" t="s">
        <v>712</v>
      </c>
    </row>
    <row r="547" spans="1:12">
      <c r="A547" s="1" t="s">
        <v>657</v>
      </c>
      <c r="B547" s="1"/>
      <c r="C547" s="1"/>
      <c r="L547" s="176" t="s">
        <v>658</v>
      </c>
    </row>
    <row r="548" spans="1:12">
      <c r="A548" s="1" t="s">
        <v>838</v>
      </c>
      <c r="B548" s="1"/>
      <c r="C548" s="1"/>
    </row>
    <row r="550" spans="1:12" ht="18.75">
      <c r="A550" s="257" t="s">
        <v>660</v>
      </c>
      <c r="B550" s="258"/>
      <c r="C550" s="258"/>
      <c r="D550" s="258"/>
      <c r="E550" s="258"/>
      <c r="F550" s="258"/>
      <c r="G550" s="258"/>
      <c r="H550" s="258"/>
      <c r="I550" s="258"/>
      <c r="J550" s="258"/>
      <c r="K550" s="258"/>
      <c r="L550" s="259"/>
    </row>
    <row r="551" spans="1:12" ht="15.75">
      <c r="A551" s="260" t="s">
        <v>661</v>
      </c>
      <c r="B551" s="261"/>
      <c r="C551" s="261"/>
      <c r="D551" s="261"/>
      <c r="E551" s="261"/>
      <c r="F551" s="261"/>
      <c r="G551" s="261"/>
      <c r="H551" s="261"/>
      <c r="I551" s="261"/>
      <c r="J551" s="261"/>
      <c r="K551" s="261"/>
      <c r="L551" s="262"/>
    </row>
    <row r="552" spans="1:12" ht="15.75">
      <c r="A552" s="263"/>
      <c r="B552" s="264"/>
      <c r="C552" s="264"/>
      <c r="D552" s="264"/>
      <c r="E552" s="264"/>
      <c r="F552" s="264"/>
      <c r="G552" s="264"/>
      <c r="H552" s="264"/>
      <c r="I552" s="264"/>
      <c r="J552" s="264"/>
      <c r="K552" s="264"/>
      <c r="L552" s="265"/>
    </row>
    <row r="553" spans="1:12" ht="15.75">
      <c r="A553" s="400" t="s">
        <v>860</v>
      </c>
      <c r="B553" s="264"/>
      <c r="C553" s="264"/>
      <c r="D553" s="264"/>
      <c r="E553" s="264"/>
      <c r="F553" s="264"/>
      <c r="G553" s="264"/>
      <c r="H553" s="264"/>
      <c r="I553" s="264"/>
      <c r="J553" s="264"/>
      <c r="K553" s="264"/>
      <c r="L553" s="265"/>
    </row>
    <row r="554" spans="1:12">
      <c r="A554" s="404"/>
      <c r="B554" s="128"/>
      <c r="C554" s="128"/>
      <c r="D554" s="128"/>
      <c r="E554" s="128"/>
      <c r="F554" s="128"/>
      <c r="G554" s="128"/>
      <c r="H554" s="128"/>
      <c r="I554" s="128"/>
      <c r="J554" s="128"/>
      <c r="K554" s="128"/>
      <c r="L554" s="129"/>
    </row>
    <row r="555" spans="1:12" ht="15.75">
      <c r="A555" s="267" t="s">
        <v>663</v>
      </c>
      <c r="B555" s="268"/>
      <c r="C555" s="270"/>
      <c r="D555" s="270"/>
      <c r="E555" s="273" t="s">
        <v>664</v>
      </c>
      <c r="F555" s="271"/>
      <c r="G555" s="272"/>
      <c r="H555" s="273" t="s">
        <v>665</v>
      </c>
      <c r="I555" s="271"/>
      <c r="J555" s="272"/>
      <c r="K555" s="269"/>
      <c r="L555" s="336"/>
    </row>
    <row r="556" spans="1:12" ht="15.75">
      <c r="A556" s="274" t="s">
        <v>667</v>
      </c>
      <c r="B556" s="275"/>
      <c r="C556" s="277" t="s">
        <v>668</v>
      </c>
      <c r="D556" s="277" t="s">
        <v>669</v>
      </c>
      <c r="E556" s="273" t="s">
        <v>670</v>
      </c>
      <c r="F556" s="271"/>
      <c r="G556" s="272"/>
      <c r="H556" s="273" t="s">
        <v>670</v>
      </c>
      <c r="I556" s="271"/>
      <c r="J556" s="272"/>
      <c r="K556" s="278" t="s">
        <v>666</v>
      </c>
      <c r="L556" s="279"/>
    </row>
    <row r="557" spans="1:12" ht="15.75">
      <c r="A557" s="284" t="s">
        <v>672</v>
      </c>
      <c r="B557" s="357" t="s">
        <v>673</v>
      </c>
      <c r="C557" s="283"/>
      <c r="D557" s="283"/>
      <c r="E557" s="284" t="s">
        <v>674</v>
      </c>
      <c r="F557" s="285" t="s">
        <v>675</v>
      </c>
      <c r="G557" s="286"/>
      <c r="H557" s="284" t="s">
        <v>674</v>
      </c>
      <c r="I557" s="287" t="s">
        <v>675</v>
      </c>
      <c r="J557" s="268"/>
      <c r="K557" s="278" t="s">
        <v>671</v>
      </c>
      <c r="L557" s="279"/>
    </row>
    <row r="558" spans="1:12">
      <c r="A558" s="293">
        <v>1</v>
      </c>
      <c r="B558" s="291">
        <v>2</v>
      </c>
      <c r="C558" s="293">
        <v>3</v>
      </c>
      <c r="D558" s="293">
        <v>4</v>
      </c>
      <c r="E558" s="293">
        <v>5</v>
      </c>
      <c r="F558" s="294">
        <v>6</v>
      </c>
      <c r="G558" s="295"/>
      <c r="H558" s="293">
        <v>7</v>
      </c>
      <c r="I558" s="294">
        <v>8</v>
      </c>
      <c r="J558" s="295"/>
      <c r="K558" s="296">
        <v>9</v>
      </c>
      <c r="L558" s="295"/>
    </row>
    <row r="559" spans="1:12" ht="16.5">
      <c r="A559" s="159"/>
      <c r="B559" s="125"/>
      <c r="C559" s="416"/>
      <c r="D559" s="417"/>
      <c r="E559" s="418"/>
      <c r="F559" s="301"/>
      <c r="G559" s="419"/>
      <c r="H559" s="420"/>
      <c r="I559" s="301"/>
      <c r="J559" s="419"/>
      <c r="K559" s="301"/>
      <c r="L559" s="419"/>
    </row>
    <row r="560" spans="1:12" ht="16.5">
      <c r="A560" s="163"/>
      <c r="B560" s="124"/>
      <c r="C560" s="359" t="s">
        <v>676</v>
      </c>
      <c r="D560" s="413"/>
      <c r="E560" s="421"/>
      <c r="F560" s="301"/>
      <c r="G560" s="414"/>
      <c r="H560" s="421"/>
      <c r="I560" s="301"/>
      <c r="J560" s="414"/>
      <c r="K560" s="301"/>
      <c r="L560" s="414"/>
    </row>
    <row r="561" spans="1:14" ht="16.5">
      <c r="A561" s="308"/>
      <c r="B561" s="77"/>
      <c r="C561" s="77"/>
      <c r="D561" s="319"/>
      <c r="E561" s="317"/>
      <c r="F561" s="315"/>
      <c r="G561" s="312"/>
      <c r="H561" s="317"/>
      <c r="I561" s="315"/>
      <c r="J561" s="312"/>
      <c r="K561" s="315"/>
      <c r="L561" s="312"/>
    </row>
    <row r="562" spans="1:14" ht="16.5">
      <c r="A562" s="308">
        <v>1</v>
      </c>
      <c r="B562" s="77"/>
      <c r="C562" s="77" t="s">
        <v>834</v>
      </c>
      <c r="D562" s="319"/>
      <c r="E562" s="317"/>
      <c r="F562" s="315"/>
      <c r="G562" s="312"/>
      <c r="H562" s="317"/>
      <c r="I562" s="315"/>
      <c r="J562" s="312"/>
      <c r="K562" s="315"/>
      <c r="L562" s="312"/>
    </row>
    <row r="563" spans="1:14" ht="16.5">
      <c r="A563" s="308"/>
      <c r="B563" s="77"/>
      <c r="C563" s="77" t="s">
        <v>835</v>
      </c>
      <c r="D563" s="319" t="s">
        <v>861</v>
      </c>
      <c r="E563" s="310" t="s">
        <v>862</v>
      </c>
      <c r="F563" s="315" t="s">
        <v>36</v>
      </c>
      <c r="G563" s="312">
        <v>637488</v>
      </c>
      <c r="H563" s="310" t="s">
        <v>863</v>
      </c>
      <c r="I563" s="315" t="s">
        <v>36</v>
      </c>
      <c r="J563" s="312">
        <v>732096</v>
      </c>
      <c r="K563" s="316" t="s">
        <v>36</v>
      </c>
      <c r="L563" s="312">
        <v>94608</v>
      </c>
    </row>
    <row r="564" spans="1:14" ht="16.5">
      <c r="A564" s="308"/>
      <c r="B564" s="77"/>
      <c r="C564" s="77"/>
      <c r="D564" s="319"/>
      <c r="E564" s="310"/>
      <c r="F564" s="315"/>
      <c r="G564" s="312"/>
      <c r="H564" s="310"/>
      <c r="I564" s="315"/>
      <c r="J564" s="312"/>
      <c r="K564" s="316"/>
      <c r="L564" s="312"/>
    </row>
    <row r="565" spans="1:14" ht="16.5">
      <c r="A565" s="308">
        <v>2</v>
      </c>
      <c r="B565" s="77"/>
      <c r="C565" s="77" t="s">
        <v>864</v>
      </c>
      <c r="D565" s="319" t="s">
        <v>717</v>
      </c>
      <c r="E565" s="310" t="s">
        <v>701</v>
      </c>
      <c r="F565" s="315"/>
      <c r="G565" s="312">
        <v>142368</v>
      </c>
      <c r="H565" s="310" t="s">
        <v>702</v>
      </c>
      <c r="I565" s="315"/>
      <c r="J565" s="312">
        <v>146544</v>
      </c>
      <c r="K565" s="316"/>
      <c r="L565" s="312">
        <v>4176</v>
      </c>
    </row>
    <row r="566" spans="1:14" ht="16.5">
      <c r="A566" s="308"/>
      <c r="B566" s="77"/>
      <c r="C566" s="77"/>
      <c r="D566" s="319"/>
      <c r="E566" s="310"/>
      <c r="F566" s="315"/>
      <c r="G566" s="312"/>
      <c r="H566" s="310"/>
      <c r="I566" s="315"/>
      <c r="J566" s="312"/>
      <c r="K566" s="316"/>
      <c r="L566" s="312"/>
    </row>
    <row r="567" spans="1:14" ht="16.5">
      <c r="A567" s="308">
        <v>3</v>
      </c>
      <c r="B567" s="77"/>
      <c r="C567" s="77" t="s">
        <v>865</v>
      </c>
      <c r="D567" s="319" t="s">
        <v>866</v>
      </c>
      <c r="E567" s="310" t="s">
        <v>683</v>
      </c>
      <c r="F567" s="315"/>
      <c r="G567" s="312">
        <v>109392</v>
      </c>
      <c r="H567" s="310" t="s">
        <v>684</v>
      </c>
      <c r="I567" s="315"/>
      <c r="J567" s="312">
        <v>114072</v>
      </c>
      <c r="K567" s="316"/>
      <c r="L567" s="312">
        <v>4680</v>
      </c>
    </row>
    <row r="568" spans="1:14" ht="16.5">
      <c r="A568" s="308"/>
      <c r="B568" s="77"/>
      <c r="C568" s="77"/>
      <c r="D568" s="319"/>
      <c r="E568" s="317"/>
      <c r="F568" s="315"/>
      <c r="G568" s="312"/>
      <c r="H568" s="317"/>
      <c r="I568" s="315"/>
      <c r="J568" s="312"/>
      <c r="K568" s="315"/>
      <c r="L568" s="312"/>
    </row>
    <row r="569" spans="1:14" ht="16.5">
      <c r="A569" s="308"/>
      <c r="B569" s="77"/>
      <c r="C569" s="359"/>
      <c r="D569" s="319"/>
      <c r="E569" s="317"/>
      <c r="F569" s="315"/>
      <c r="G569" s="312"/>
      <c r="H569" s="317"/>
      <c r="I569" s="315"/>
      <c r="J569" s="312"/>
      <c r="K569" s="315"/>
      <c r="L569" s="312"/>
    </row>
    <row r="570" spans="1:14" ht="16.5">
      <c r="A570" s="347"/>
      <c r="B570" s="408"/>
      <c r="C570" s="408" t="s">
        <v>743</v>
      </c>
      <c r="D570" s="350"/>
      <c r="E570" s="422"/>
      <c r="F570" s="410" t="s">
        <v>36</v>
      </c>
      <c r="G570" s="353">
        <f>SUM(G561:G569)</f>
        <v>889248</v>
      </c>
      <c r="H570" s="422"/>
      <c r="I570" s="410" t="s">
        <v>36</v>
      </c>
      <c r="J570" s="353">
        <f>SUM(J561:J569)</f>
        <v>992712</v>
      </c>
      <c r="K570" s="410" t="s">
        <v>36</v>
      </c>
      <c r="L570" s="353">
        <f>SUM(L561:L569)</f>
        <v>103464</v>
      </c>
      <c r="N570" s="46"/>
    </row>
    <row r="571" spans="1:14">
      <c r="A571" s="124"/>
      <c r="B571" s="124"/>
      <c r="C571" s="124"/>
      <c r="D571" s="124"/>
      <c r="E571" s="125"/>
      <c r="G571" s="125"/>
      <c r="H571" s="125"/>
      <c r="J571" s="125"/>
      <c r="L571" s="125"/>
    </row>
    <row r="572" spans="1:14">
      <c r="A572" s="124"/>
      <c r="B572" s="124"/>
      <c r="C572" s="124"/>
      <c r="D572" s="124"/>
      <c r="E572" s="125"/>
      <c r="G572" s="125"/>
      <c r="H572" s="125"/>
      <c r="J572" s="125"/>
      <c r="L572" s="125"/>
    </row>
    <row r="573" spans="1:14" ht="16.5">
      <c r="A573" s="322"/>
      <c r="B573" s="398"/>
      <c r="C573" s="398"/>
      <c r="D573" s="355"/>
      <c r="E573" s="328"/>
      <c r="F573" s="326"/>
      <c r="G573" s="329"/>
      <c r="H573" s="328"/>
      <c r="I573" s="326"/>
      <c r="J573" s="329"/>
      <c r="K573" s="326"/>
      <c r="L573" s="329"/>
    </row>
    <row r="574" spans="1:14" ht="16.5">
      <c r="A574" s="330"/>
      <c r="B574" s="86"/>
      <c r="C574" s="86"/>
      <c r="D574" s="331"/>
      <c r="E574" s="311"/>
      <c r="F574" s="315"/>
      <c r="G574" s="333"/>
      <c r="H574" s="311"/>
      <c r="I574" s="315"/>
      <c r="J574" s="333"/>
      <c r="K574" s="315"/>
      <c r="L574" s="333"/>
    </row>
    <row r="575" spans="1:14">
      <c r="A575" s="201" t="s">
        <v>703</v>
      </c>
      <c r="C575" s="201"/>
      <c r="D575" s="201" t="s">
        <v>704</v>
      </c>
      <c r="E575" s="201"/>
      <c r="F575" s="201"/>
      <c r="G575" s="201"/>
      <c r="H575" s="201" t="s">
        <v>441</v>
      </c>
      <c r="I575" s="201"/>
      <c r="J575" s="201"/>
      <c r="K575" s="201"/>
      <c r="L575" s="201"/>
    </row>
    <row r="576" spans="1:14">
      <c r="A576" s="201"/>
      <c r="B576" s="201"/>
      <c r="C576" s="201"/>
      <c r="D576" s="201"/>
      <c r="E576" s="201"/>
      <c r="F576" s="201"/>
      <c r="G576" s="201"/>
      <c r="H576" s="201"/>
      <c r="I576" s="201"/>
      <c r="J576" s="201"/>
      <c r="K576" s="201"/>
      <c r="L576" s="201"/>
    </row>
    <row r="577" spans="1:12">
      <c r="A577" s="201"/>
      <c r="B577" s="201"/>
      <c r="C577" s="201"/>
      <c r="D577" s="201"/>
      <c r="E577" s="201"/>
      <c r="F577" s="201"/>
      <c r="G577" s="201"/>
      <c r="H577" s="201"/>
      <c r="I577" s="201"/>
      <c r="J577" s="201"/>
      <c r="K577" s="201"/>
      <c r="L577" s="201"/>
    </row>
    <row r="578" spans="1:12">
      <c r="A578" s="201"/>
      <c r="B578" s="201" t="s">
        <v>705</v>
      </c>
      <c r="C578" s="201"/>
      <c r="D578" s="201" t="s">
        <v>706</v>
      </c>
      <c r="E578" s="201"/>
      <c r="F578" s="201"/>
      <c r="G578" s="201"/>
      <c r="H578" s="201" t="s">
        <v>707</v>
      </c>
      <c r="I578" s="201"/>
      <c r="J578" s="201"/>
      <c r="K578" s="201"/>
      <c r="L578" s="201"/>
    </row>
    <row r="579" spans="1:12">
      <c r="A579" s="334"/>
      <c r="B579" s="334"/>
      <c r="C579" s="334" t="s">
        <v>708</v>
      </c>
      <c r="D579" s="334" t="s">
        <v>709</v>
      </c>
      <c r="E579" s="334"/>
      <c r="F579" s="334"/>
      <c r="G579" s="334"/>
      <c r="H579" s="334" t="s">
        <v>710</v>
      </c>
      <c r="I579" s="334"/>
      <c r="J579" s="334"/>
      <c r="K579" s="334"/>
      <c r="L579" s="334"/>
    </row>
    <row r="580" spans="1:12">
      <c r="A580" s="334"/>
      <c r="B580" s="334" t="s">
        <v>711</v>
      </c>
      <c r="C580" s="334"/>
      <c r="D580" s="334"/>
      <c r="E580" s="334"/>
      <c r="F580" s="334"/>
      <c r="G580" s="334"/>
      <c r="H580" s="334"/>
      <c r="I580" s="334"/>
      <c r="J580" s="334"/>
      <c r="K580" s="334"/>
      <c r="L580" s="334"/>
    </row>
    <row r="581" spans="1:12">
      <c r="C581" s="334" t="s">
        <v>712</v>
      </c>
    </row>
    <row r="582" spans="1:12">
      <c r="C582" s="334"/>
    </row>
    <row r="583" spans="1:12">
      <c r="A583" s="1" t="s">
        <v>857</v>
      </c>
      <c r="B583" s="1"/>
      <c r="C583" s="1"/>
      <c r="L583" s="176" t="s">
        <v>658</v>
      </c>
    </row>
    <row r="584" spans="1:12">
      <c r="A584" s="1" t="s">
        <v>858</v>
      </c>
      <c r="B584" s="256"/>
      <c r="C584" s="256"/>
    </row>
    <row r="586" spans="1:12" ht="18.75">
      <c r="A586" s="257" t="s">
        <v>660</v>
      </c>
      <c r="B586" s="258"/>
      <c r="C586" s="258"/>
      <c r="D586" s="258"/>
      <c r="E586" s="258"/>
      <c r="F586" s="258"/>
      <c r="G586" s="258"/>
      <c r="H586" s="258"/>
      <c r="I586" s="258"/>
      <c r="J586" s="258"/>
      <c r="K586" s="258"/>
      <c r="L586" s="259"/>
    </row>
    <row r="587" spans="1:12" ht="15.75">
      <c r="A587" s="260" t="s">
        <v>661</v>
      </c>
      <c r="B587" s="261"/>
      <c r="C587" s="261"/>
      <c r="D587" s="261"/>
      <c r="E587" s="261"/>
      <c r="F587" s="261"/>
      <c r="G587" s="261"/>
      <c r="H587" s="261"/>
      <c r="I587" s="261"/>
      <c r="J587" s="261"/>
      <c r="K587" s="261"/>
      <c r="L587" s="262"/>
    </row>
    <row r="588" spans="1:12" ht="15.75">
      <c r="A588" s="263"/>
      <c r="B588" s="264"/>
      <c r="C588" s="264"/>
      <c r="D588" s="264"/>
      <c r="E588" s="264"/>
      <c r="F588" s="264"/>
      <c r="G588" s="264"/>
      <c r="H588" s="264"/>
      <c r="I588" s="264"/>
      <c r="J588" s="264"/>
      <c r="K588" s="264"/>
      <c r="L588" s="265"/>
    </row>
    <row r="589" spans="1:12" ht="15.75">
      <c r="A589" s="400" t="s">
        <v>860</v>
      </c>
      <c r="B589" s="264"/>
      <c r="C589" s="264"/>
      <c r="D589" s="264"/>
      <c r="E589" s="264"/>
      <c r="F589" s="423"/>
      <c r="G589" s="423"/>
      <c r="H589" s="423"/>
      <c r="I589" s="423"/>
      <c r="J589" s="423"/>
      <c r="K589" s="423"/>
      <c r="L589" s="424"/>
    </row>
    <row r="590" spans="1:12">
      <c r="A590" s="160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125"/>
    </row>
    <row r="591" spans="1:12" ht="15.75">
      <c r="A591" s="267" t="s">
        <v>663</v>
      </c>
      <c r="B591" s="268"/>
      <c r="C591" s="270"/>
      <c r="D591" s="270"/>
      <c r="E591" s="273" t="s">
        <v>664</v>
      </c>
      <c r="F591" s="271"/>
      <c r="G591" s="272"/>
      <c r="H591" s="273" t="s">
        <v>665</v>
      </c>
      <c r="I591" s="271"/>
      <c r="J591" s="272"/>
      <c r="K591" s="269"/>
      <c r="L591" s="336"/>
    </row>
    <row r="592" spans="1:12" ht="15.75">
      <c r="A592" s="274" t="s">
        <v>667</v>
      </c>
      <c r="B592" s="275"/>
      <c r="C592" s="277" t="s">
        <v>668</v>
      </c>
      <c r="D592" s="277" t="s">
        <v>669</v>
      </c>
      <c r="E592" s="273" t="s">
        <v>670</v>
      </c>
      <c r="F592" s="271"/>
      <c r="G592" s="272"/>
      <c r="H592" s="273" t="s">
        <v>670</v>
      </c>
      <c r="I592" s="271"/>
      <c r="J592" s="272"/>
      <c r="K592" s="278" t="s">
        <v>666</v>
      </c>
      <c r="L592" s="279"/>
    </row>
    <row r="593" spans="1:12" ht="15.75">
      <c r="A593" s="284" t="s">
        <v>672</v>
      </c>
      <c r="B593" s="357" t="s">
        <v>673</v>
      </c>
      <c r="C593" s="283"/>
      <c r="D593" s="283"/>
      <c r="E593" s="284" t="s">
        <v>674</v>
      </c>
      <c r="F593" s="345" t="s">
        <v>675</v>
      </c>
      <c r="G593" s="286"/>
      <c r="H593" s="284" t="s">
        <v>674</v>
      </c>
      <c r="I593" s="267" t="s">
        <v>675</v>
      </c>
      <c r="J593" s="268"/>
      <c r="K593" s="278" t="s">
        <v>671</v>
      </c>
      <c r="L593" s="279"/>
    </row>
    <row r="594" spans="1:12">
      <c r="A594" s="293">
        <v>1</v>
      </c>
      <c r="B594" s="291">
        <v>2</v>
      </c>
      <c r="C594" s="293">
        <v>3</v>
      </c>
      <c r="D594" s="293">
        <v>4</v>
      </c>
      <c r="E594" s="293">
        <v>5</v>
      </c>
      <c r="F594" s="296">
        <v>6</v>
      </c>
      <c r="G594" s="295"/>
      <c r="H594" s="293">
        <v>7</v>
      </c>
      <c r="I594" s="296">
        <v>8</v>
      </c>
      <c r="J594" s="295"/>
      <c r="K594" s="296">
        <v>9</v>
      </c>
      <c r="L594" s="295"/>
    </row>
    <row r="595" spans="1:12">
      <c r="A595" s="124"/>
      <c r="B595" s="125"/>
      <c r="C595" s="124"/>
      <c r="D595" s="124"/>
      <c r="E595" s="124"/>
      <c r="F595" s="6"/>
      <c r="G595" s="125"/>
      <c r="H595" s="124"/>
      <c r="I595" s="6"/>
      <c r="J595" s="125"/>
      <c r="K595" s="160"/>
      <c r="L595" s="125"/>
    </row>
    <row r="596" spans="1:12" ht="16.5">
      <c r="A596" s="308"/>
      <c r="B596" s="233"/>
      <c r="C596" s="299" t="s">
        <v>850</v>
      </c>
      <c r="D596" s="395"/>
      <c r="E596" s="340"/>
      <c r="F596" s="315"/>
      <c r="G596" s="320"/>
      <c r="H596" s="340"/>
      <c r="I596" s="315"/>
      <c r="J596" s="320"/>
      <c r="K596" s="316"/>
      <c r="L596" s="320"/>
    </row>
    <row r="597" spans="1:12" ht="16.5">
      <c r="A597" s="308"/>
      <c r="B597" s="233"/>
      <c r="C597" s="90"/>
      <c r="D597" s="395"/>
      <c r="E597" s="340"/>
      <c r="F597" s="315"/>
      <c r="G597" s="320"/>
      <c r="H597" s="340"/>
      <c r="I597" s="315"/>
      <c r="J597" s="320"/>
      <c r="K597" s="316"/>
      <c r="L597" s="320"/>
    </row>
    <row r="598" spans="1:12" ht="16.5">
      <c r="A598" s="308"/>
      <c r="B598" s="341">
        <v>1</v>
      </c>
      <c r="C598" s="77" t="s">
        <v>867</v>
      </c>
      <c r="D598" s="319" t="s">
        <v>717</v>
      </c>
      <c r="E598" s="340"/>
      <c r="F598" s="315" t="s">
        <v>36</v>
      </c>
      <c r="G598" s="312">
        <v>79200</v>
      </c>
      <c r="H598" s="340"/>
      <c r="I598" s="315" t="s">
        <v>36</v>
      </c>
      <c r="J598" s="312">
        <v>105600</v>
      </c>
      <c r="K598" s="316" t="s">
        <v>36</v>
      </c>
      <c r="L598" s="312">
        <f>J598-G598</f>
        <v>26400</v>
      </c>
    </row>
    <row r="599" spans="1:12" ht="16.5">
      <c r="A599" s="308"/>
      <c r="B599" s="341"/>
      <c r="C599" s="77"/>
      <c r="D599" s="319"/>
      <c r="E599" s="340"/>
      <c r="F599" s="315"/>
      <c r="G599" s="312"/>
      <c r="H599" s="340"/>
      <c r="I599" s="315"/>
      <c r="J599" s="312"/>
      <c r="K599" s="316"/>
      <c r="L599" s="312"/>
    </row>
    <row r="600" spans="1:12" ht="16.5">
      <c r="A600" s="308"/>
      <c r="B600" s="341">
        <v>2</v>
      </c>
      <c r="C600" s="77" t="s">
        <v>868</v>
      </c>
      <c r="D600" s="425" t="s">
        <v>869</v>
      </c>
      <c r="E600" s="340"/>
      <c r="F600" s="315"/>
      <c r="G600" s="312">
        <v>79200</v>
      </c>
      <c r="H600" s="340"/>
      <c r="I600" s="315"/>
      <c r="J600" s="312">
        <v>105600</v>
      </c>
      <c r="K600" s="316"/>
      <c r="L600" s="312">
        <f>J600-G600</f>
        <v>26400</v>
      </c>
    </row>
    <row r="601" spans="1:12" ht="16.5">
      <c r="A601" s="308"/>
      <c r="B601" s="341"/>
      <c r="C601" s="77"/>
      <c r="D601" s="319"/>
      <c r="E601" s="340"/>
      <c r="F601" s="315"/>
      <c r="G601" s="312"/>
      <c r="H601" s="340"/>
      <c r="I601" s="315"/>
      <c r="J601" s="312"/>
      <c r="K601" s="316"/>
      <c r="L601" s="312"/>
    </row>
    <row r="602" spans="1:12" ht="16.5">
      <c r="A602" s="124"/>
      <c r="B602" s="341">
        <v>3</v>
      </c>
      <c r="C602" s="77" t="s">
        <v>870</v>
      </c>
      <c r="D602" s="319" t="s">
        <v>717</v>
      </c>
      <c r="E602" s="340"/>
      <c r="F602" s="315"/>
      <c r="G602" s="312">
        <v>41600</v>
      </c>
      <c r="H602" s="340"/>
      <c r="I602" s="315"/>
      <c r="J602" s="312">
        <v>0</v>
      </c>
      <c r="K602" s="316"/>
      <c r="L602" s="312">
        <f>J602-G602</f>
        <v>-41600</v>
      </c>
    </row>
    <row r="603" spans="1:12" ht="16.5">
      <c r="A603" s="124"/>
      <c r="B603" s="125"/>
      <c r="C603" s="124"/>
      <c r="D603" s="395"/>
      <c r="E603" s="340"/>
      <c r="F603" s="315"/>
      <c r="G603" s="320"/>
      <c r="H603" s="340"/>
      <c r="I603" s="315"/>
      <c r="J603" s="320"/>
      <c r="K603" s="316"/>
      <c r="L603" s="320"/>
    </row>
    <row r="604" spans="1:12" ht="16.5">
      <c r="A604" s="347"/>
      <c r="B604" s="349"/>
      <c r="C604" s="408" t="s">
        <v>837</v>
      </c>
      <c r="D604" s="350"/>
      <c r="E604" s="351"/>
      <c r="F604" s="411" t="s">
        <v>36</v>
      </c>
      <c r="G604" s="353">
        <f>SUM(G596:G603)</f>
        <v>200000</v>
      </c>
      <c r="H604" s="351"/>
      <c r="I604" s="411" t="s">
        <v>36</v>
      </c>
      <c r="J604" s="353">
        <f>SUM(J596:J603)</f>
        <v>211200</v>
      </c>
      <c r="K604" s="411" t="s">
        <v>36</v>
      </c>
      <c r="L604" s="353">
        <f>SUM(L596:L603)</f>
        <v>11200</v>
      </c>
    </row>
    <row r="605" spans="1:12">
      <c r="A605" s="124"/>
      <c r="B605" s="125"/>
      <c r="C605" s="124"/>
      <c r="D605" s="124"/>
      <c r="E605" s="124"/>
      <c r="F605" s="6"/>
      <c r="G605" s="125"/>
      <c r="H605" s="124"/>
      <c r="I605" s="6"/>
      <c r="J605" s="125"/>
      <c r="K605" s="160"/>
      <c r="L605" s="125"/>
    </row>
    <row r="606" spans="1:12">
      <c r="A606" s="124"/>
      <c r="B606" s="125"/>
      <c r="C606" s="124"/>
      <c r="D606" s="124"/>
      <c r="E606" s="124"/>
      <c r="F606" s="6"/>
      <c r="G606" s="125"/>
      <c r="H606" s="124"/>
      <c r="I606" s="6"/>
      <c r="J606" s="125"/>
      <c r="K606" s="160"/>
      <c r="L606" s="125"/>
    </row>
    <row r="607" spans="1:12">
      <c r="A607" s="124"/>
      <c r="B607" s="125"/>
      <c r="C607" s="124"/>
      <c r="D607" s="124"/>
      <c r="E607" s="124"/>
      <c r="F607" s="6"/>
      <c r="G607" s="125"/>
      <c r="H607" s="124"/>
      <c r="I607" s="6"/>
      <c r="J607" s="125"/>
      <c r="K607" s="160"/>
      <c r="L607" s="125"/>
    </row>
    <row r="608" spans="1:12">
      <c r="A608" s="124"/>
      <c r="B608" s="125"/>
      <c r="C608" s="124"/>
      <c r="D608" s="124"/>
      <c r="E608" s="124"/>
      <c r="F608" s="6"/>
      <c r="G608" s="125"/>
      <c r="H608" s="124"/>
      <c r="I608" s="6"/>
      <c r="J608" s="125"/>
      <c r="K608" s="160"/>
      <c r="L608" s="125"/>
    </row>
    <row r="609" spans="1:12">
      <c r="A609" s="127"/>
      <c r="B609" s="129"/>
      <c r="C609" s="127"/>
      <c r="D609" s="127"/>
      <c r="E609" s="127"/>
      <c r="F609" s="128"/>
      <c r="G609" s="129"/>
      <c r="H609" s="127"/>
      <c r="I609" s="128"/>
      <c r="J609" s="129"/>
      <c r="K609" s="404"/>
      <c r="L609" s="129"/>
    </row>
    <row r="610" spans="1:12">
      <c r="C610" s="334"/>
    </row>
    <row r="611" spans="1:12">
      <c r="A611" s="201" t="s">
        <v>703</v>
      </c>
      <c r="C611" s="201"/>
      <c r="D611" s="201" t="s">
        <v>704</v>
      </c>
      <c r="E611" s="201"/>
      <c r="F611" s="201"/>
      <c r="G611" s="201"/>
      <c r="H611" s="201" t="s">
        <v>441</v>
      </c>
      <c r="I611" s="201"/>
      <c r="J611" s="201"/>
      <c r="K611" s="201"/>
      <c r="L611" s="201"/>
    </row>
    <row r="612" spans="1:12">
      <c r="A612" s="201"/>
      <c r="B612" s="201"/>
      <c r="C612" s="201"/>
      <c r="D612" s="201"/>
      <c r="E612" s="201"/>
      <c r="F612" s="201"/>
      <c r="G612" s="201"/>
      <c r="H612" s="201"/>
      <c r="I612" s="201"/>
      <c r="J612" s="201"/>
      <c r="K612" s="201"/>
      <c r="L612" s="201"/>
    </row>
    <row r="613" spans="1:12">
      <c r="A613" s="201"/>
      <c r="B613" s="201"/>
      <c r="C613" s="201"/>
      <c r="D613" s="201"/>
      <c r="E613" s="201"/>
      <c r="F613" s="201"/>
      <c r="G613" s="201"/>
      <c r="H613" s="201"/>
      <c r="I613" s="201"/>
      <c r="J613" s="201"/>
      <c r="K613" s="201"/>
      <c r="L613" s="201"/>
    </row>
    <row r="614" spans="1:12">
      <c r="A614" s="201"/>
      <c r="B614" s="201" t="s">
        <v>705</v>
      </c>
      <c r="C614" s="201"/>
      <c r="D614" s="201" t="s">
        <v>706</v>
      </c>
      <c r="E614" s="201"/>
      <c r="F614" s="201"/>
      <c r="G614" s="201"/>
      <c r="H614" s="201" t="s">
        <v>707</v>
      </c>
      <c r="I614" s="201"/>
      <c r="J614" s="201"/>
      <c r="K614" s="201"/>
      <c r="L614" s="201"/>
    </row>
    <row r="615" spans="1:12">
      <c r="A615" s="334"/>
      <c r="B615" s="334"/>
      <c r="C615" s="334" t="s">
        <v>708</v>
      </c>
      <c r="D615" s="334" t="s">
        <v>709</v>
      </c>
      <c r="E615" s="334"/>
      <c r="F615" s="334"/>
      <c r="G615" s="334"/>
      <c r="H615" s="334" t="s">
        <v>710</v>
      </c>
      <c r="I615" s="334"/>
      <c r="J615" s="334"/>
      <c r="K615" s="334"/>
      <c r="L615" s="334"/>
    </row>
    <row r="616" spans="1:12">
      <c r="A616" s="334"/>
      <c r="B616" s="334" t="s">
        <v>711</v>
      </c>
      <c r="C616" s="334"/>
      <c r="D616" s="334"/>
      <c r="E616" s="334"/>
      <c r="F616" s="334"/>
      <c r="G616" s="334"/>
      <c r="H616" s="334"/>
      <c r="I616" s="334"/>
      <c r="J616" s="334"/>
      <c r="K616" s="334"/>
      <c r="L616" s="334"/>
    </row>
    <row r="617" spans="1:12">
      <c r="C617" s="334" t="s">
        <v>712</v>
      </c>
    </row>
    <row r="618" spans="1:12">
      <c r="C618" s="334"/>
    </row>
    <row r="619" spans="1:12">
      <c r="A619" s="1" t="s">
        <v>657</v>
      </c>
      <c r="B619" s="1"/>
      <c r="C619" s="1"/>
      <c r="L619" s="176" t="s">
        <v>658</v>
      </c>
    </row>
    <row r="620" spans="1:12">
      <c r="A620" s="1" t="s">
        <v>838</v>
      </c>
      <c r="B620" s="1"/>
      <c r="C620" s="1"/>
    </row>
    <row r="622" spans="1:12" ht="18.75">
      <c r="A622" s="257" t="s">
        <v>660</v>
      </c>
      <c r="B622" s="258"/>
      <c r="C622" s="258"/>
      <c r="D622" s="258"/>
      <c r="E622" s="258"/>
      <c r="F622" s="258"/>
      <c r="G622" s="258"/>
      <c r="H622" s="258"/>
      <c r="I622" s="258"/>
      <c r="J622" s="258"/>
      <c r="K622" s="258"/>
      <c r="L622" s="259"/>
    </row>
    <row r="623" spans="1:12" ht="15.75">
      <c r="A623" s="260" t="s">
        <v>661</v>
      </c>
      <c r="B623" s="261"/>
      <c r="C623" s="261"/>
      <c r="D623" s="261"/>
      <c r="E623" s="261"/>
      <c r="F623" s="261"/>
      <c r="G623" s="261"/>
      <c r="H623" s="261"/>
      <c r="I623" s="261"/>
      <c r="J623" s="261"/>
      <c r="K623" s="261"/>
      <c r="L623" s="262"/>
    </row>
    <row r="624" spans="1:12" ht="15.75">
      <c r="A624" s="263"/>
      <c r="B624" s="264"/>
      <c r="C624" s="264"/>
      <c r="D624" s="264"/>
      <c r="E624" s="264"/>
      <c r="F624" s="264"/>
      <c r="G624" s="264"/>
      <c r="H624" s="264"/>
      <c r="I624" s="264"/>
      <c r="J624" s="264"/>
      <c r="K624" s="264"/>
      <c r="L624" s="265"/>
    </row>
    <row r="625" spans="1:14" ht="15.75">
      <c r="A625" s="400" t="s">
        <v>871</v>
      </c>
      <c r="B625" s="264"/>
      <c r="C625" s="264"/>
      <c r="D625" s="264"/>
      <c r="E625" s="264"/>
      <c r="F625" s="264"/>
      <c r="G625" s="264"/>
      <c r="H625" s="264"/>
      <c r="I625" s="264"/>
      <c r="J625" s="264"/>
      <c r="K625" s="264"/>
      <c r="L625" s="265"/>
    </row>
    <row r="626" spans="1:14">
      <c r="A626" s="404"/>
      <c r="B626" s="128"/>
      <c r="C626" s="128"/>
      <c r="D626" s="128"/>
      <c r="E626" s="128"/>
      <c r="F626" s="128"/>
      <c r="G626" s="128"/>
      <c r="H626" s="128"/>
      <c r="I626" s="128"/>
      <c r="J626" s="128"/>
      <c r="K626" s="128"/>
      <c r="L626" s="129"/>
    </row>
    <row r="627" spans="1:14" ht="15.75">
      <c r="A627" s="267" t="s">
        <v>663</v>
      </c>
      <c r="B627" s="268"/>
      <c r="C627" s="270"/>
      <c r="D627" s="270"/>
      <c r="E627" s="273" t="s">
        <v>664</v>
      </c>
      <c r="F627" s="271"/>
      <c r="G627" s="272"/>
      <c r="H627" s="273" t="s">
        <v>665</v>
      </c>
      <c r="I627" s="271"/>
      <c r="J627" s="272"/>
      <c r="K627" s="269"/>
      <c r="L627" s="336"/>
    </row>
    <row r="628" spans="1:14" ht="15.75">
      <c r="A628" s="274" t="s">
        <v>667</v>
      </c>
      <c r="B628" s="275"/>
      <c r="C628" s="277" t="s">
        <v>668</v>
      </c>
      <c r="D628" s="277" t="s">
        <v>669</v>
      </c>
      <c r="E628" s="273" t="s">
        <v>670</v>
      </c>
      <c r="F628" s="271"/>
      <c r="G628" s="272"/>
      <c r="H628" s="273" t="s">
        <v>670</v>
      </c>
      <c r="I628" s="271"/>
      <c r="J628" s="272"/>
      <c r="K628" s="278" t="s">
        <v>666</v>
      </c>
      <c r="L628" s="279"/>
    </row>
    <row r="629" spans="1:14" ht="15.75">
      <c r="A629" s="284" t="s">
        <v>672</v>
      </c>
      <c r="B629" s="357" t="s">
        <v>673</v>
      </c>
      <c r="C629" s="283"/>
      <c r="D629" s="283"/>
      <c r="E629" s="284" t="s">
        <v>674</v>
      </c>
      <c r="F629" s="285" t="s">
        <v>675</v>
      </c>
      <c r="G629" s="286"/>
      <c r="H629" s="284" t="s">
        <v>674</v>
      </c>
      <c r="I629" s="287" t="s">
        <v>675</v>
      </c>
      <c r="J629" s="268"/>
      <c r="K629" s="278" t="s">
        <v>671</v>
      </c>
      <c r="L629" s="279"/>
    </row>
    <row r="630" spans="1:14">
      <c r="A630" s="293">
        <v>1</v>
      </c>
      <c r="B630" s="291">
        <v>2</v>
      </c>
      <c r="C630" s="293">
        <v>3</v>
      </c>
      <c r="D630" s="293">
        <v>4</v>
      </c>
      <c r="E630" s="293">
        <v>5</v>
      </c>
      <c r="F630" s="294">
        <v>6</v>
      </c>
      <c r="G630" s="295"/>
      <c r="H630" s="293">
        <v>7</v>
      </c>
      <c r="I630" s="294">
        <v>8</v>
      </c>
      <c r="J630" s="295"/>
      <c r="K630" s="296">
        <v>9</v>
      </c>
      <c r="L630" s="295"/>
    </row>
    <row r="631" spans="1:14" ht="16.5">
      <c r="A631" s="163"/>
      <c r="B631" s="125"/>
      <c r="C631" s="299" t="s">
        <v>676</v>
      </c>
      <c r="D631" s="413"/>
      <c r="E631" s="306"/>
      <c r="F631" s="301"/>
      <c r="G631" s="414"/>
      <c r="H631" s="306"/>
      <c r="I631" s="301"/>
      <c r="J631" s="414"/>
      <c r="K631" s="303"/>
      <c r="L631" s="414"/>
    </row>
    <row r="632" spans="1:14" ht="13.5" customHeight="1">
      <c r="A632" s="308"/>
      <c r="B632" s="233"/>
      <c r="C632" s="77"/>
      <c r="D632" s="319"/>
      <c r="E632" s="310"/>
      <c r="F632" s="315"/>
      <c r="G632" s="312"/>
      <c r="H632" s="310"/>
      <c r="I632" s="315"/>
      <c r="J632" s="312"/>
      <c r="K632" s="316"/>
      <c r="L632" s="312"/>
    </row>
    <row r="633" spans="1:14" ht="16.5">
      <c r="A633" s="308">
        <v>1</v>
      </c>
      <c r="B633" s="233"/>
      <c r="C633" s="77" t="s">
        <v>834</v>
      </c>
      <c r="D633" s="319"/>
      <c r="E633" s="310"/>
      <c r="F633" s="316"/>
      <c r="G633" s="312"/>
      <c r="H633" s="310"/>
      <c r="I633" s="316"/>
      <c r="J633" s="312"/>
      <c r="K633" s="316"/>
      <c r="L633" s="312"/>
    </row>
    <row r="634" spans="1:14" ht="16.5">
      <c r="A634" s="308"/>
      <c r="B634" s="233"/>
      <c r="C634" s="77" t="s">
        <v>835</v>
      </c>
      <c r="D634" s="319" t="s">
        <v>717</v>
      </c>
      <c r="E634" s="310" t="s">
        <v>689</v>
      </c>
      <c r="F634" s="316" t="s">
        <v>36</v>
      </c>
      <c r="G634" s="312">
        <v>579744</v>
      </c>
      <c r="H634" s="310" t="s">
        <v>690</v>
      </c>
      <c r="I634" s="316" t="s">
        <v>36</v>
      </c>
      <c r="J634" s="312">
        <v>659688</v>
      </c>
      <c r="K634" s="316" t="s">
        <v>36</v>
      </c>
      <c r="L634" s="312">
        <f>J634-G634</f>
        <v>79944</v>
      </c>
      <c r="N634" s="46"/>
    </row>
    <row r="635" spans="1:14" ht="13.5" customHeight="1">
      <c r="A635" s="308"/>
      <c r="B635" s="233"/>
      <c r="C635" s="77"/>
      <c r="D635" s="319"/>
      <c r="E635" s="310"/>
      <c r="F635" s="316"/>
      <c r="G635" s="312"/>
      <c r="H635" s="310"/>
      <c r="I635" s="316"/>
      <c r="J635" s="312"/>
      <c r="K635" s="316"/>
      <c r="L635" s="312"/>
    </row>
    <row r="636" spans="1:14" ht="16.5">
      <c r="A636" s="308">
        <v>2</v>
      </c>
      <c r="B636" s="233"/>
      <c r="C636" s="77" t="s">
        <v>872</v>
      </c>
      <c r="D636" s="319" t="s">
        <v>717</v>
      </c>
      <c r="E636" s="310" t="s">
        <v>873</v>
      </c>
      <c r="F636" s="316"/>
      <c r="G636" s="312">
        <v>163956</v>
      </c>
      <c r="H636" s="310"/>
      <c r="I636" s="316"/>
      <c r="J636" s="312">
        <v>0</v>
      </c>
      <c r="K636" s="316"/>
      <c r="L636" s="312">
        <f>J636-G636</f>
        <v>-163956</v>
      </c>
      <c r="N636" s="46"/>
    </row>
    <row r="637" spans="1:14" ht="13.5" customHeight="1">
      <c r="A637" s="308"/>
      <c r="B637" s="233"/>
      <c r="C637" s="77"/>
      <c r="D637" s="319"/>
      <c r="E637" s="310"/>
      <c r="F637" s="316"/>
      <c r="G637" s="312"/>
      <c r="H637" s="310"/>
      <c r="I637" s="316"/>
      <c r="J637" s="312"/>
      <c r="K637" s="316"/>
      <c r="L637" s="312"/>
      <c r="N637" s="46"/>
    </row>
    <row r="638" spans="1:14" ht="16.5">
      <c r="A638" s="308">
        <v>3</v>
      </c>
      <c r="B638" s="233"/>
      <c r="C638" s="77" t="s">
        <v>874</v>
      </c>
      <c r="D638" s="319" t="s">
        <v>875</v>
      </c>
      <c r="E638" s="310" t="s">
        <v>701</v>
      </c>
      <c r="F638" s="316"/>
      <c r="G638" s="312">
        <v>142368</v>
      </c>
      <c r="H638" s="310" t="s">
        <v>702</v>
      </c>
      <c r="I638" s="316"/>
      <c r="J638" s="312">
        <v>146544</v>
      </c>
      <c r="K638" s="316"/>
      <c r="L638" s="312">
        <v>4176</v>
      </c>
      <c r="N638" s="46"/>
    </row>
    <row r="639" spans="1:14" ht="13.5" customHeight="1">
      <c r="A639" s="308"/>
      <c r="B639" s="233"/>
      <c r="C639" s="77"/>
      <c r="D639" s="319"/>
      <c r="E639" s="310"/>
      <c r="F639" s="316"/>
      <c r="G639" s="312"/>
      <c r="H639" s="310"/>
      <c r="I639" s="316"/>
      <c r="J639" s="312"/>
      <c r="K639" s="316"/>
      <c r="L639" s="312"/>
      <c r="N639" s="46"/>
    </row>
    <row r="640" spans="1:14" ht="16.5">
      <c r="A640" s="308">
        <v>4</v>
      </c>
      <c r="B640" s="233"/>
      <c r="C640" s="77" t="s">
        <v>876</v>
      </c>
      <c r="D640" s="319" t="s">
        <v>877</v>
      </c>
      <c r="E640" s="310" t="s">
        <v>878</v>
      </c>
      <c r="F640" s="316"/>
      <c r="G640" s="312">
        <v>110364</v>
      </c>
      <c r="H640" s="310" t="s">
        <v>879</v>
      </c>
      <c r="I640" s="316"/>
      <c r="J640" s="312">
        <v>115008</v>
      </c>
      <c r="K640" s="316"/>
      <c r="L640" s="312">
        <v>4644</v>
      </c>
      <c r="N640" s="46"/>
    </row>
    <row r="641" spans="1:14" ht="13.5" customHeight="1">
      <c r="A641" s="308"/>
      <c r="B641" s="233"/>
      <c r="C641" s="77"/>
      <c r="D641" s="319"/>
      <c r="E641" s="310"/>
      <c r="F641" s="316"/>
      <c r="G641" s="312"/>
      <c r="H641" s="310"/>
      <c r="I641" s="316"/>
      <c r="J641" s="312"/>
      <c r="K641" s="316"/>
      <c r="L641" s="312"/>
    </row>
    <row r="642" spans="1:14" ht="16.5">
      <c r="A642" s="77"/>
      <c r="B642" s="341">
        <v>5</v>
      </c>
      <c r="C642" s="77" t="s">
        <v>880</v>
      </c>
      <c r="D642" s="319" t="s">
        <v>717</v>
      </c>
      <c r="E642" s="340"/>
      <c r="F642" s="316"/>
      <c r="G642" s="312">
        <v>0</v>
      </c>
      <c r="H642" s="310" t="s">
        <v>881</v>
      </c>
      <c r="I642" s="316"/>
      <c r="J642" s="312">
        <v>168468</v>
      </c>
      <c r="K642" s="397"/>
      <c r="L642" s="312">
        <f>J642-G642</f>
        <v>168468</v>
      </c>
      <c r="N642" s="46"/>
    </row>
    <row r="643" spans="1:14" ht="13.5" customHeight="1">
      <c r="A643" s="308"/>
      <c r="B643" s="341"/>
      <c r="C643" s="77"/>
      <c r="D643" s="319"/>
      <c r="E643" s="310"/>
      <c r="F643" s="316"/>
      <c r="G643" s="312"/>
      <c r="H643" s="310"/>
      <c r="I643" s="316"/>
      <c r="J643" s="312"/>
      <c r="K643" s="397"/>
      <c r="L643" s="312"/>
    </row>
    <row r="644" spans="1:14" ht="16.5">
      <c r="A644" s="308"/>
      <c r="B644" s="341">
        <v>6</v>
      </c>
      <c r="C644" s="77" t="s">
        <v>882</v>
      </c>
      <c r="D644" s="319" t="s">
        <v>717</v>
      </c>
      <c r="E644" s="310"/>
      <c r="F644" s="316"/>
      <c r="G644" s="312">
        <v>0</v>
      </c>
      <c r="H644" s="310" t="s">
        <v>702</v>
      </c>
      <c r="I644" s="316"/>
      <c r="J644" s="312">
        <v>146544</v>
      </c>
      <c r="K644" s="397"/>
      <c r="L644" s="312">
        <f>J644+G644</f>
        <v>146544</v>
      </c>
      <c r="N644" s="46"/>
    </row>
    <row r="645" spans="1:14" ht="13.5" customHeight="1">
      <c r="A645" s="308"/>
      <c r="B645" s="233"/>
      <c r="C645" s="77"/>
      <c r="D645" s="319"/>
      <c r="E645" s="310"/>
      <c r="F645" s="315"/>
      <c r="G645" s="312"/>
      <c r="H645" s="310"/>
      <c r="I645" s="315"/>
      <c r="J645" s="312"/>
      <c r="K645" s="316"/>
      <c r="L645" s="312"/>
    </row>
    <row r="646" spans="1:14" ht="16.5">
      <c r="A646" s="347"/>
      <c r="B646" s="349"/>
      <c r="C646" s="408" t="s">
        <v>837</v>
      </c>
      <c r="D646" s="350"/>
      <c r="E646" s="351"/>
      <c r="F646" s="411" t="s">
        <v>36</v>
      </c>
      <c r="G646" s="353">
        <f>SUM(G631:G644)</f>
        <v>996432</v>
      </c>
      <c r="H646" s="351"/>
      <c r="I646" s="411" t="s">
        <v>36</v>
      </c>
      <c r="J646" s="353">
        <f>SUM(J632:J645)</f>
        <v>1236252</v>
      </c>
      <c r="K646" s="411" t="s">
        <v>36</v>
      </c>
      <c r="L646" s="353">
        <f>SUM(L633:L645)</f>
        <v>239820</v>
      </c>
      <c r="N646" s="45"/>
    </row>
    <row r="647" spans="1:14" ht="16.5">
      <c r="A647" s="322"/>
      <c r="B647" s="323"/>
      <c r="C647" s="398"/>
      <c r="D647" s="355"/>
      <c r="E647" s="325"/>
      <c r="F647" s="326"/>
      <c r="G647" s="329"/>
      <c r="H647" s="325"/>
      <c r="I647" s="326"/>
      <c r="J647" s="329"/>
      <c r="K647" s="399"/>
      <c r="L647" s="329"/>
    </row>
    <row r="648" spans="1:14">
      <c r="A648" s="201" t="s">
        <v>703</v>
      </c>
      <c r="C648" s="201"/>
      <c r="D648" s="201" t="s">
        <v>704</v>
      </c>
      <c r="E648" s="201"/>
      <c r="F648" s="201"/>
      <c r="G648" s="201"/>
      <c r="H648" s="201" t="s">
        <v>441</v>
      </c>
      <c r="I648" s="201"/>
      <c r="J648" s="201"/>
      <c r="K648" s="201"/>
      <c r="L648" s="201"/>
    </row>
    <row r="649" spans="1:14">
      <c r="A649" s="201"/>
      <c r="B649" s="201"/>
      <c r="C649" s="201"/>
      <c r="D649" s="201"/>
      <c r="E649" s="201"/>
      <c r="F649" s="201"/>
      <c r="G649" s="201"/>
      <c r="H649" s="201"/>
      <c r="I649" s="201"/>
      <c r="J649" s="201"/>
      <c r="K649" s="201"/>
      <c r="L649" s="201"/>
    </row>
    <row r="650" spans="1:14">
      <c r="A650" s="201"/>
      <c r="B650" s="201"/>
      <c r="C650" s="201"/>
      <c r="D650" s="201"/>
      <c r="E650" s="201"/>
      <c r="F650" s="201"/>
      <c r="G650" s="201"/>
      <c r="H650" s="201"/>
      <c r="I650" s="201"/>
      <c r="J650" s="201"/>
      <c r="K650" s="201"/>
      <c r="L650" s="201"/>
    </row>
    <row r="651" spans="1:14">
      <c r="A651" s="201"/>
      <c r="B651" s="201" t="s">
        <v>705</v>
      </c>
      <c r="C651" s="201"/>
      <c r="D651" s="201" t="s">
        <v>706</v>
      </c>
      <c r="E651" s="201"/>
      <c r="F651" s="201"/>
      <c r="G651" s="201"/>
      <c r="H651" s="201" t="s">
        <v>707</v>
      </c>
      <c r="I651" s="201"/>
      <c r="J651" s="201"/>
      <c r="K651" s="201"/>
      <c r="L651" s="201"/>
    </row>
    <row r="652" spans="1:14">
      <c r="A652" s="334"/>
      <c r="B652" s="334"/>
      <c r="C652" s="334" t="s">
        <v>708</v>
      </c>
      <c r="D652" s="334" t="s">
        <v>709</v>
      </c>
      <c r="E652" s="334"/>
      <c r="F652" s="334"/>
      <c r="G652" s="334"/>
      <c r="H652" s="334" t="s">
        <v>710</v>
      </c>
      <c r="I652" s="334"/>
      <c r="J652" s="334"/>
      <c r="K652" s="334"/>
      <c r="L652" s="334"/>
    </row>
    <row r="653" spans="1:14">
      <c r="A653" s="334"/>
      <c r="B653" s="334" t="s">
        <v>711</v>
      </c>
      <c r="C653" s="334"/>
      <c r="D653" s="334"/>
      <c r="E653" s="334"/>
      <c r="F653" s="334"/>
      <c r="G653" s="334"/>
      <c r="H653" s="334"/>
      <c r="I653" s="334"/>
      <c r="J653" s="334"/>
      <c r="K653" s="334"/>
      <c r="L653" s="334"/>
    </row>
    <row r="654" spans="1:14">
      <c r="C654" s="334" t="s">
        <v>712</v>
      </c>
    </row>
    <row r="655" spans="1:14">
      <c r="C655" s="334"/>
    </row>
    <row r="656" spans="1:14">
      <c r="A656" s="1" t="s">
        <v>657</v>
      </c>
      <c r="B656" s="1"/>
      <c r="C656" s="1"/>
      <c r="L656" s="176" t="s">
        <v>658</v>
      </c>
    </row>
    <row r="657" spans="1:12">
      <c r="A657" s="1" t="s">
        <v>848</v>
      </c>
      <c r="B657" s="1"/>
      <c r="C657" s="1"/>
    </row>
    <row r="659" spans="1:12" ht="18.75">
      <c r="A659" s="257" t="s">
        <v>660</v>
      </c>
      <c r="B659" s="258"/>
      <c r="C659" s="258"/>
      <c r="D659" s="258"/>
      <c r="E659" s="258"/>
      <c r="F659" s="258"/>
      <c r="G659" s="258"/>
      <c r="H659" s="258"/>
      <c r="I659" s="258"/>
      <c r="J659" s="258"/>
      <c r="K659" s="258"/>
      <c r="L659" s="259"/>
    </row>
    <row r="660" spans="1:12" ht="15.75">
      <c r="A660" s="260" t="s">
        <v>661</v>
      </c>
      <c r="B660" s="261"/>
      <c r="C660" s="261"/>
      <c r="D660" s="261"/>
      <c r="E660" s="261"/>
      <c r="F660" s="261"/>
      <c r="G660" s="261"/>
      <c r="H660" s="261"/>
      <c r="I660" s="261"/>
      <c r="J660" s="261"/>
      <c r="K660" s="261"/>
      <c r="L660" s="262"/>
    </row>
    <row r="661" spans="1:12" ht="15.75">
      <c r="A661" s="263"/>
      <c r="B661" s="264"/>
      <c r="C661" s="264"/>
      <c r="D661" s="264"/>
      <c r="E661" s="264"/>
      <c r="F661" s="264"/>
      <c r="G661" s="264"/>
      <c r="H661" s="264"/>
      <c r="I661" s="264"/>
      <c r="J661" s="264"/>
      <c r="K661" s="264"/>
      <c r="L661" s="265"/>
    </row>
    <row r="662" spans="1:12" ht="15.75">
      <c r="A662" s="400" t="s">
        <v>871</v>
      </c>
      <c r="B662" s="264"/>
      <c r="C662" s="264"/>
      <c r="D662" s="264"/>
      <c r="E662" s="264"/>
      <c r="F662" s="264"/>
      <c r="G662" s="264"/>
      <c r="H662" s="264"/>
      <c r="I662" s="264"/>
      <c r="J662" s="264"/>
      <c r="K662" s="264"/>
      <c r="L662" s="265"/>
    </row>
    <row r="663" spans="1:12">
      <c r="A663" s="404"/>
      <c r="B663" s="128"/>
      <c r="C663" s="128"/>
      <c r="D663" s="128"/>
      <c r="E663" s="128"/>
      <c r="F663" s="128"/>
      <c r="G663" s="128"/>
      <c r="H663" s="128"/>
      <c r="I663" s="128"/>
      <c r="J663" s="128"/>
      <c r="K663" s="128"/>
      <c r="L663" s="129"/>
    </row>
    <row r="664" spans="1:12" ht="15.75">
      <c r="A664" s="267" t="s">
        <v>663</v>
      </c>
      <c r="B664" s="268"/>
      <c r="C664" s="270"/>
      <c r="D664" s="270"/>
      <c r="E664" s="273" t="s">
        <v>664</v>
      </c>
      <c r="F664" s="271"/>
      <c r="G664" s="272"/>
      <c r="H664" s="273" t="s">
        <v>665</v>
      </c>
      <c r="I664" s="271"/>
      <c r="J664" s="272"/>
      <c r="K664" s="269"/>
      <c r="L664" s="336"/>
    </row>
    <row r="665" spans="1:12" ht="15.75">
      <c r="A665" s="274" t="s">
        <v>667</v>
      </c>
      <c r="B665" s="275"/>
      <c r="C665" s="277" t="s">
        <v>668</v>
      </c>
      <c r="D665" s="277" t="s">
        <v>669</v>
      </c>
      <c r="E665" s="273" t="s">
        <v>670</v>
      </c>
      <c r="F665" s="271"/>
      <c r="G665" s="272"/>
      <c r="H665" s="273" t="s">
        <v>670</v>
      </c>
      <c r="I665" s="271"/>
      <c r="J665" s="272"/>
      <c r="K665" s="278" t="s">
        <v>666</v>
      </c>
      <c r="L665" s="279"/>
    </row>
    <row r="666" spans="1:12" ht="15.75">
      <c r="A666" s="284" t="s">
        <v>672</v>
      </c>
      <c r="B666" s="357" t="s">
        <v>673</v>
      </c>
      <c r="C666" s="283"/>
      <c r="D666" s="283"/>
      <c r="E666" s="284" t="s">
        <v>674</v>
      </c>
      <c r="F666" s="285" t="s">
        <v>675</v>
      </c>
      <c r="G666" s="286"/>
      <c r="H666" s="284" t="s">
        <v>674</v>
      </c>
      <c r="I666" s="287" t="s">
        <v>675</v>
      </c>
      <c r="J666" s="268"/>
      <c r="K666" s="278" t="s">
        <v>671</v>
      </c>
      <c r="L666" s="279"/>
    </row>
    <row r="667" spans="1:12">
      <c r="A667" s="293">
        <v>1</v>
      </c>
      <c r="B667" s="291">
        <v>2</v>
      </c>
      <c r="C667" s="293">
        <v>3</v>
      </c>
      <c r="D667" s="293">
        <v>4</v>
      </c>
      <c r="E667" s="293">
        <v>5</v>
      </c>
      <c r="F667" s="294">
        <v>6</v>
      </c>
      <c r="G667" s="295"/>
      <c r="H667" s="293">
        <v>7</v>
      </c>
      <c r="I667" s="294">
        <v>8</v>
      </c>
      <c r="J667" s="295"/>
      <c r="K667" s="296">
        <v>9</v>
      </c>
      <c r="L667" s="295"/>
    </row>
    <row r="668" spans="1:12" ht="16.5">
      <c r="A668" s="163"/>
      <c r="B668" s="125"/>
      <c r="C668" s="124"/>
      <c r="D668" s="413"/>
      <c r="E668" s="306"/>
      <c r="F668" s="301"/>
      <c r="G668" s="414"/>
      <c r="H668" s="306"/>
      <c r="I668" s="301"/>
      <c r="J668" s="414"/>
      <c r="K668" s="303"/>
      <c r="L668" s="414"/>
    </row>
    <row r="669" spans="1:12" ht="15.75">
      <c r="A669" s="163"/>
      <c r="B669" s="125"/>
      <c r="C669" s="299" t="s">
        <v>850</v>
      </c>
      <c r="D669" s="319"/>
      <c r="E669" s="124"/>
      <c r="F669" s="366"/>
      <c r="G669" s="363"/>
      <c r="H669" s="365"/>
      <c r="I669" s="366"/>
      <c r="J669" s="363"/>
      <c r="K669" s="362"/>
      <c r="L669" s="363"/>
    </row>
    <row r="670" spans="1:12">
      <c r="A670" s="308"/>
      <c r="B670" s="341"/>
      <c r="C670" s="90"/>
      <c r="D670" s="319"/>
      <c r="E670" s="124"/>
      <c r="F670" s="366"/>
      <c r="G670" s="363"/>
      <c r="H670" s="365"/>
      <c r="I670" s="366"/>
      <c r="J670" s="363"/>
      <c r="K670" s="362"/>
      <c r="L670" s="363"/>
    </row>
    <row r="671" spans="1:12">
      <c r="A671" s="308">
        <v>1</v>
      </c>
      <c r="B671" s="125"/>
      <c r="C671" s="77" t="s">
        <v>746</v>
      </c>
      <c r="D671" s="319" t="s">
        <v>883</v>
      </c>
      <c r="E671" s="124"/>
      <c r="F671" s="366" t="s">
        <v>36</v>
      </c>
      <c r="G671" s="363">
        <v>59400</v>
      </c>
      <c r="H671" s="365"/>
      <c r="I671" s="366" t="s">
        <v>36</v>
      </c>
      <c r="J671" s="363">
        <v>79200</v>
      </c>
      <c r="K671" s="362" t="s">
        <v>36</v>
      </c>
      <c r="L671" s="363">
        <f>J671-G671</f>
        <v>19800</v>
      </c>
    </row>
    <row r="672" spans="1:12">
      <c r="A672" s="163"/>
      <c r="B672" s="125"/>
      <c r="C672" s="77"/>
      <c r="D672" s="319"/>
      <c r="E672" s="124"/>
      <c r="F672" s="366"/>
      <c r="G672" s="363"/>
      <c r="H672" s="365"/>
      <c r="I672" s="366"/>
      <c r="J672" s="363"/>
      <c r="K672" s="362"/>
      <c r="L672" s="363"/>
    </row>
    <row r="673" spans="1:12">
      <c r="A673" s="163">
        <v>2</v>
      </c>
      <c r="B673" s="125"/>
      <c r="C673" s="77" t="s">
        <v>746</v>
      </c>
      <c r="D673" s="319" t="s">
        <v>884</v>
      </c>
      <c r="E673" s="124"/>
      <c r="F673" s="366"/>
      <c r="G673" s="363">
        <v>57200</v>
      </c>
      <c r="H673" s="365"/>
      <c r="I673" s="366"/>
      <c r="J673" s="363">
        <v>79200</v>
      </c>
      <c r="K673" s="362"/>
      <c r="L673" s="363">
        <v>22000</v>
      </c>
    </row>
    <row r="674" spans="1:12">
      <c r="A674" s="163"/>
      <c r="B674" s="125"/>
      <c r="C674" s="77"/>
      <c r="D674" s="319"/>
      <c r="E674" s="124"/>
      <c r="F674" s="366"/>
      <c r="G674" s="363"/>
      <c r="H674" s="365"/>
      <c r="I674" s="366"/>
      <c r="J674" s="363"/>
      <c r="K674" s="362"/>
      <c r="L674" s="363"/>
    </row>
    <row r="675" spans="1:12">
      <c r="A675" s="163">
        <v>3</v>
      </c>
      <c r="B675" s="125"/>
      <c r="C675" s="77" t="s">
        <v>746</v>
      </c>
      <c r="D675" s="319" t="s">
        <v>717</v>
      </c>
      <c r="E675" s="124"/>
      <c r="F675" s="366"/>
      <c r="G675" s="363">
        <v>52800</v>
      </c>
      <c r="H675" s="365"/>
      <c r="I675" s="366"/>
      <c r="J675" s="363">
        <v>0</v>
      </c>
      <c r="K675" s="362"/>
      <c r="L675" s="363">
        <f>J675-G675</f>
        <v>-52800</v>
      </c>
    </row>
    <row r="676" spans="1:12">
      <c r="A676" s="163"/>
      <c r="B676" s="125"/>
      <c r="C676" s="77"/>
      <c r="D676" s="319"/>
      <c r="E676" s="124"/>
      <c r="F676" s="366"/>
      <c r="G676" s="363"/>
      <c r="H676" s="365"/>
      <c r="I676" s="366"/>
      <c r="J676" s="363"/>
      <c r="K676" s="362"/>
      <c r="L676" s="363"/>
    </row>
    <row r="677" spans="1:12">
      <c r="A677" s="163">
        <v>4</v>
      </c>
      <c r="B677" s="125"/>
      <c r="C677" s="77" t="s">
        <v>746</v>
      </c>
      <c r="D677" s="319" t="s">
        <v>885</v>
      </c>
      <c r="E677" s="124"/>
      <c r="F677" s="366"/>
      <c r="G677" s="363">
        <v>52800</v>
      </c>
      <c r="H677" s="365"/>
      <c r="I677" s="366"/>
      <c r="J677" s="363">
        <v>79200</v>
      </c>
      <c r="K677" s="362"/>
      <c r="L677" s="363">
        <v>26400</v>
      </c>
    </row>
    <row r="678" spans="1:12">
      <c r="A678" s="163"/>
      <c r="B678" s="125"/>
      <c r="C678" s="77"/>
      <c r="D678" s="319"/>
      <c r="E678" s="124"/>
      <c r="F678" s="366"/>
      <c r="G678" s="363"/>
      <c r="H678" s="365"/>
      <c r="I678" s="366"/>
      <c r="J678" s="363"/>
      <c r="K678" s="362"/>
      <c r="L678" s="363"/>
    </row>
    <row r="679" spans="1:12">
      <c r="A679" s="163">
        <v>5</v>
      </c>
      <c r="B679" s="125"/>
      <c r="C679" s="77" t="s">
        <v>746</v>
      </c>
      <c r="D679" s="319" t="s">
        <v>886</v>
      </c>
      <c r="E679" s="124"/>
      <c r="F679" s="366"/>
      <c r="G679" s="363">
        <v>52800</v>
      </c>
      <c r="H679" s="365"/>
      <c r="I679" s="366"/>
      <c r="J679" s="363">
        <v>73920</v>
      </c>
      <c r="K679" s="362"/>
      <c r="L679" s="363">
        <v>21120</v>
      </c>
    </row>
    <row r="680" spans="1:12">
      <c r="A680" s="124"/>
      <c r="B680" s="368"/>
      <c r="C680" s="77"/>
      <c r="D680" s="319"/>
      <c r="E680" s="124"/>
      <c r="F680" s="366"/>
      <c r="G680" s="363"/>
      <c r="H680" s="365"/>
      <c r="I680" s="366"/>
      <c r="J680" s="363"/>
      <c r="K680" s="362"/>
      <c r="L680" s="363"/>
    </row>
    <row r="681" spans="1:12" ht="16.5">
      <c r="A681" s="426"/>
      <c r="B681" s="427"/>
      <c r="C681" s="408" t="s">
        <v>837</v>
      </c>
      <c r="D681" s="350"/>
      <c r="E681" s="351"/>
      <c r="F681" s="411" t="s">
        <v>36</v>
      </c>
      <c r="G681" s="353">
        <f>SUM(G670:G680)</f>
        <v>275000</v>
      </c>
      <c r="H681" s="351"/>
      <c r="I681" s="411" t="s">
        <v>36</v>
      </c>
      <c r="J681" s="353">
        <f>SUM(J670:J680)</f>
        <v>311520</v>
      </c>
      <c r="K681" s="411" t="s">
        <v>36</v>
      </c>
      <c r="L681" s="353">
        <f>SUM(L670:L680)</f>
        <v>36520</v>
      </c>
    </row>
    <row r="682" spans="1:12">
      <c r="A682" s="124"/>
      <c r="B682" s="368"/>
      <c r="D682" s="319"/>
      <c r="E682" s="124"/>
      <c r="F682" s="366"/>
      <c r="G682" s="363"/>
      <c r="H682" s="365"/>
      <c r="I682" s="366"/>
      <c r="J682" s="363"/>
      <c r="K682" s="362"/>
      <c r="L682" s="363"/>
    </row>
    <row r="683" spans="1:12">
      <c r="A683" s="127"/>
      <c r="B683" s="428"/>
      <c r="C683" s="398"/>
      <c r="D683" s="355"/>
      <c r="E683" s="127"/>
      <c r="F683" s="143"/>
      <c r="G683" s="374"/>
      <c r="H683" s="372"/>
      <c r="I683" s="143"/>
      <c r="J683" s="374"/>
      <c r="K683" s="373"/>
      <c r="L683" s="374"/>
    </row>
    <row r="684" spans="1:12">
      <c r="A684" s="6"/>
      <c r="B684" s="375"/>
      <c r="C684" s="86"/>
      <c r="D684" s="331"/>
      <c r="E684" s="6"/>
      <c r="F684" s="366"/>
      <c r="G684" s="377"/>
      <c r="H684" s="366"/>
      <c r="I684" s="366"/>
      <c r="J684" s="377"/>
      <c r="K684" s="366"/>
      <c r="L684" s="377"/>
    </row>
    <row r="685" spans="1:12">
      <c r="A685" s="201" t="s">
        <v>703</v>
      </c>
      <c r="C685" s="201"/>
      <c r="D685" s="201" t="s">
        <v>704</v>
      </c>
      <c r="E685" s="201"/>
      <c r="F685" s="201"/>
      <c r="G685" s="201"/>
      <c r="H685" s="201" t="s">
        <v>441</v>
      </c>
      <c r="I685" s="201"/>
      <c r="J685" s="201"/>
      <c r="K685" s="201"/>
      <c r="L685" s="201"/>
    </row>
    <row r="686" spans="1:12">
      <c r="A686" s="201"/>
      <c r="B686" s="201"/>
      <c r="C686" s="201"/>
      <c r="D686" s="201"/>
      <c r="E686" s="201"/>
      <c r="F686" s="201"/>
      <c r="G686" s="201"/>
      <c r="H686" s="201"/>
      <c r="I686" s="201"/>
      <c r="J686" s="201"/>
      <c r="K686" s="201"/>
      <c r="L686" s="201"/>
    </row>
    <row r="687" spans="1:12">
      <c r="A687" s="201"/>
      <c r="B687" s="201"/>
      <c r="C687" s="201"/>
      <c r="D687" s="201"/>
      <c r="E687" s="201"/>
      <c r="F687" s="201"/>
      <c r="G687" s="201"/>
      <c r="H687" s="201"/>
      <c r="I687" s="201"/>
      <c r="J687" s="201"/>
      <c r="K687" s="201"/>
      <c r="L687" s="201"/>
    </row>
    <row r="688" spans="1:12">
      <c r="A688" s="201"/>
      <c r="B688" s="201" t="s">
        <v>705</v>
      </c>
      <c r="C688" s="201"/>
      <c r="D688" s="201" t="s">
        <v>706</v>
      </c>
      <c r="E688" s="201"/>
      <c r="F688" s="201"/>
      <c r="G688" s="201"/>
      <c r="H688" s="201" t="s">
        <v>707</v>
      </c>
      <c r="I688" s="201"/>
      <c r="J688" s="201"/>
      <c r="K688" s="201"/>
      <c r="L688" s="201"/>
    </row>
    <row r="689" spans="1:12">
      <c r="A689" s="334"/>
      <c r="B689" s="334"/>
      <c r="C689" s="334" t="s">
        <v>708</v>
      </c>
      <c r="D689" s="334" t="s">
        <v>709</v>
      </c>
      <c r="E689" s="334"/>
      <c r="F689" s="334"/>
      <c r="G689" s="334"/>
      <c r="H689" s="334" t="s">
        <v>710</v>
      </c>
      <c r="I689" s="334"/>
      <c r="J689" s="334"/>
      <c r="K689" s="334"/>
      <c r="L689" s="334"/>
    </row>
    <row r="690" spans="1:12">
      <c r="A690" s="334"/>
      <c r="B690" s="334" t="s">
        <v>711</v>
      </c>
      <c r="C690" s="334"/>
      <c r="D690" s="334"/>
      <c r="E690" s="334"/>
      <c r="F690" s="334"/>
      <c r="G690" s="334"/>
      <c r="H690" s="334"/>
      <c r="I690" s="334"/>
      <c r="J690" s="334"/>
      <c r="K690" s="334"/>
      <c r="L690" s="334"/>
    </row>
    <row r="691" spans="1:12">
      <c r="C691" s="334" t="s">
        <v>712</v>
      </c>
    </row>
    <row r="692" spans="1:12">
      <c r="C692" s="334"/>
    </row>
    <row r="693" spans="1:12">
      <c r="A693" s="1" t="s">
        <v>657</v>
      </c>
      <c r="B693" s="1"/>
      <c r="C693" s="1"/>
      <c r="L693" s="176" t="s">
        <v>658</v>
      </c>
    </row>
    <row r="694" spans="1:12">
      <c r="A694" s="1" t="s">
        <v>887</v>
      </c>
      <c r="B694" s="1"/>
      <c r="C694" s="1"/>
    </row>
    <row r="696" spans="1:12" ht="18.75">
      <c r="A696" s="257" t="s">
        <v>660</v>
      </c>
      <c r="B696" s="258"/>
      <c r="C696" s="258"/>
      <c r="D696" s="258"/>
      <c r="E696" s="258"/>
      <c r="F696" s="258"/>
      <c r="G696" s="258"/>
      <c r="H696" s="258"/>
      <c r="I696" s="258"/>
      <c r="J696" s="258"/>
      <c r="K696" s="258"/>
      <c r="L696" s="259"/>
    </row>
    <row r="697" spans="1:12" ht="15.75">
      <c r="A697" s="260" t="s">
        <v>661</v>
      </c>
      <c r="B697" s="261"/>
      <c r="C697" s="261"/>
      <c r="D697" s="261"/>
      <c r="E697" s="261"/>
      <c r="F697" s="261"/>
      <c r="G697" s="261"/>
      <c r="H697" s="261"/>
      <c r="I697" s="261"/>
      <c r="J697" s="261"/>
      <c r="K697" s="261"/>
      <c r="L697" s="262"/>
    </row>
    <row r="698" spans="1:12" ht="15.75">
      <c r="A698" s="263"/>
      <c r="B698" s="264"/>
      <c r="C698" s="264"/>
      <c r="D698" s="264"/>
      <c r="E698" s="264"/>
      <c r="F698" s="264"/>
      <c r="G698" s="264"/>
      <c r="H698" s="264"/>
      <c r="I698" s="264"/>
      <c r="J698" s="264"/>
      <c r="K698" s="264"/>
      <c r="L698" s="265"/>
    </row>
    <row r="699" spans="1:12" ht="15.75">
      <c r="A699" s="400" t="s">
        <v>888</v>
      </c>
      <c r="B699" s="264"/>
      <c r="C699" s="264"/>
      <c r="D699" s="264"/>
      <c r="E699" s="264"/>
      <c r="F699" s="264"/>
      <c r="G699" s="264"/>
      <c r="H699" s="264"/>
      <c r="I699" s="264"/>
      <c r="J699" s="264"/>
      <c r="K699" s="264"/>
      <c r="L699" s="265"/>
    </row>
    <row r="700" spans="1:12">
      <c r="A700" s="404"/>
      <c r="B700" s="128"/>
      <c r="C700" s="128"/>
      <c r="D700" s="128"/>
      <c r="E700" s="128"/>
      <c r="F700" s="128"/>
      <c r="G700" s="128"/>
      <c r="H700" s="128"/>
      <c r="I700" s="128"/>
      <c r="J700" s="128"/>
      <c r="K700" s="128"/>
      <c r="L700" s="129"/>
    </row>
    <row r="701" spans="1:12" ht="15.75">
      <c r="A701" s="267" t="s">
        <v>663</v>
      </c>
      <c r="B701" s="268"/>
      <c r="C701" s="270"/>
      <c r="D701" s="270"/>
      <c r="E701" s="273" t="s">
        <v>664</v>
      </c>
      <c r="F701" s="271"/>
      <c r="G701" s="272"/>
      <c r="H701" s="273" t="s">
        <v>665</v>
      </c>
      <c r="I701" s="271"/>
      <c r="J701" s="272"/>
      <c r="K701" s="269"/>
      <c r="L701" s="336"/>
    </row>
    <row r="702" spans="1:12" ht="15.75">
      <c r="A702" s="274" t="s">
        <v>667</v>
      </c>
      <c r="B702" s="275"/>
      <c r="C702" s="277" t="s">
        <v>668</v>
      </c>
      <c r="D702" s="277" t="s">
        <v>669</v>
      </c>
      <c r="E702" s="273" t="s">
        <v>670</v>
      </c>
      <c r="F702" s="271"/>
      <c r="G702" s="272"/>
      <c r="H702" s="273" t="s">
        <v>670</v>
      </c>
      <c r="I702" s="271"/>
      <c r="J702" s="272"/>
      <c r="K702" s="278" t="s">
        <v>666</v>
      </c>
      <c r="L702" s="279"/>
    </row>
    <row r="703" spans="1:12" ht="15.75">
      <c r="A703" s="284" t="s">
        <v>672</v>
      </c>
      <c r="B703" s="357" t="s">
        <v>673</v>
      </c>
      <c r="C703" s="283"/>
      <c r="D703" s="283"/>
      <c r="E703" s="284" t="s">
        <v>674</v>
      </c>
      <c r="F703" s="285" t="s">
        <v>675</v>
      </c>
      <c r="G703" s="286"/>
      <c r="H703" s="284" t="s">
        <v>674</v>
      </c>
      <c r="I703" s="287" t="s">
        <v>675</v>
      </c>
      <c r="J703" s="268"/>
      <c r="K703" s="278" t="s">
        <v>671</v>
      </c>
      <c r="L703" s="279"/>
    </row>
    <row r="704" spans="1:12">
      <c r="A704" s="293">
        <v>1</v>
      </c>
      <c r="B704" s="291">
        <v>2</v>
      </c>
      <c r="C704" s="293">
        <v>3</v>
      </c>
      <c r="D704" s="293">
        <v>4</v>
      </c>
      <c r="E704" s="293">
        <v>5</v>
      </c>
      <c r="F704" s="294">
        <v>6</v>
      </c>
      <c r="G704" s="295"/>
      <c r="H704" s="293">
        <v>7</v>
      </c>
      <c r="I704" s="294">
        <v>8</v>
      </c>
      <c r="J704" s="295"/>
      <c r="K704" s="296">
        <v>9</v>
      </c>
      <c r="L704" s="295"/>
    </row>
    <row r="705" spans="1:12" ht="16.5">
      <c r="A705" s="163"/>
      <c r="B705" s="125"/>
      <c r="C705" s="299" t="s">
        <v>676</v>
      </c>
      <c r="D705" s="413"/>
      <c r="E705" s="306"/>
      <c r="F705" s="301"/>
      <c r="G705" s="414"/>
      <c r="H705" s="306"/>
      <c r="I705" s="301"/>
      <c r="J705" s="414"/>
      <c r="K705" s="303"/>
      <c r="L705" s="414"/>
    </row>
    <row r="706" spans="1:12" ht="14.25" customHeight="1">
      <c r="A706" s="308"/>
      <c r="B706" s="233"/>
      <c r="C706" s="90"/>
      <c r="D706" s="319"/>
      <c r="E706" s="310"/>
      <c r="F706" s="315"/>
      <c r="G706" s="312"/>
      <c r="H706" s="310"/>
      <c r="I706" s="315"/>
      <c r="J706" s="312"/>
      <c r="K706" s="316"/>
      <c r="L706" s="312"/>
    </row>
    <row r="707" spans="1:12" ht="16.5">
      <c r="A707" s="308">
        <v>1</v>
      </c>
      <c r="B707" s="233"/>
      <c r="C707" s="77" t="s">
        <v>889</v>
      </c>
      <c r="D707" s="319"/>
      <c r="E707" s="310"/>
      <c r="F707" s="315"/>
      <c r="G707" s="312"/>
      <c r="H707" s="310"/>
      <c r="I707" s="315"/>
      <c r="J707" s="312"/>
      <c r="K707" s="316"/>
      <c r="L707" s="312"/>
    </row>
    <row r="708" spans="1:12" ht="16.5">
      <c r="A708" s="308"/>
      <c r="B708" s="233"/>
      <c r="C708" s="77" t="s">
        <v>835</v>
      </c>
      <c r="D708" s="319" t="s">
        <v>890</v>
      </c>
      <c r="E708" s="310" t="s">
        <v>891</v>
      </c>
      <c r="F708" s="315" t="s">
        <v>36</v>
      </c>
      <c r="G708" s="312">
        <v>603828</v>
      </c>
      <c r="H708" s="310" t="s">
        <v>892</v>
      </c>
      <c r="I708" s="315" t="s">
        <v>36</v>
      </c>
      <c r="J708" s="312">
        <v>689796</v>
      </c>
      <c r="K708" s="316" t="s">
        <v>36</v>
      </c>
      <c r="L708" s="312">
        <v>85968</v>
      </c>
    </row>
    <row r="709" spans="1:12" ht="15" customHeight="1">
      <c r="A709" s="308"/>
      <c r="B709" s="233"/>
      <c r="C709" s="77"/>
      <c r="D709" s="319"/>
      <c r="E709" s="310"/>
      <c r="F709" s="315"/>
      <c r="G709" s="312"/>
      <c r="H709" s="310"/>
      <c r="I709" s="315"/>
      <c r="J709" s="312"/>
      <c r="K709" s="316"/>
      <c r="L709" s="312"/>
    </row>
    <row r="710" spans="1:12" ht="16.5">
      <c r="A710" s="308">
        <v>2</v>
      </c>
      <c r="B710" s="77"/>
      <c r="C710" s="233" t="s">
        <v>893</v>
      </c>
      <c r="D710" s="319"/>
      <c r="E710" s="310"/>
      <c r="F710" s="315"/>
      <c r="G710" s="312"/>
      <c r="H710" s="310"/>
      <c r="I710" s="315"/>
      <c r="J710" s="312"/>
      <c r="K710" s="316"/>
      <c r="L710" s="312"/>
    </row>
    <row r="711" spans="1:12" ht="16.5">
      <c r="A711" s="308"/>
      <c r="B711" s="77"/>
      <c r="C711" s="77" t="s">
        <v>811</v>
      </c>
      <c r="D711" s="319" t="s">
        <v>717</v>
      </c>
      <c r="E711" s="310" t="s">
        <v>894</v>
      </c>
      <c r="F711" s="315"/>
      <c r="G711" s="312">
        <v>152880</v>
      </c>
      <c r="H711" s="310" t="s">
        <v>895</v>
      </c>
      <c r="I711" s="315"/>
      <c r="J711" s="312">
        <v>157260</v>
      </c>
      <c r="K711" s="316"/>
      <c r="L711" s="312">
        <f>J711-G711</f>
        <v>4380</v>
      </c>
    </row>
    <row r="712" spans="1:12" ht="16.5" customHeight="1">
      <c r="A712" s="308"/>
      <c r="B712" s="77"/>
      <c r="C712" s="77"/>
      <c r="D712" s="319"/>
      <c r="E712" s="310"/>
      <c r="F712" s="315"/>
      <c r="G712" s="312"/>
      <c r="H712" s="310"/>
      <c r="I712" s="315"/>
      <c r="J712" s="312"/>
      <c r="K712" s="315"/>
      <c r="L712" s="312"/>
    </row>
    <row r="713" spans="1:12" ht="16.5">
      <c r="A713" s="308">
        <v>3</v>
      </c>
      <c r="B713" s="77"/>
      <c r="C713" s="359" t="s">
        <v>896</v>
      </c>
      <c r="D713" s="319" t="s">
        <v>897</v>
      </c>
      <c r="E713" s="310" t="s">
        <v>898</v>
      </c>
      <c r="F713" s="315" t="s">
        <v>36</v>
      </c>
      <c r="G713" s="312">
        <v>124188</v>
      </c>
      <c r="H713" s="310" t="s">
        <v>899</v>
      </c>
      <c r="I713" s="315" t="s">
        <v>36</v>
      </c>
      <c r="J713" s="312">
        <v>128520</v>
      </c>
      <c r="K713" s="315" t="s">
        <v>36</v>
      </c>
      <c r="L713" s="312">
        <v>4332</v>
      </c>
    </row>
    <row r="714" spans="1:12" ht="16.5">
      <c r="A714" s="308"/>
      <c r="B714" s="77"/>
      <c r="C714" s="359"/>
      <c r="D714" s="319"/>
      <c r="E714" s="310"/>
      <c r="F714" s="315"/>
      <c r="G714" s="312"/>
      <c r="H714" s="310"/>
      <c r="I714" s="315"/>
      <c r="J714" s="312"/>
      <c r="K714" s="315"/>
      <c r="L714" s="312"/>
    </row>
    <row r="715" spans="1:12" ht="16.5">
      <c r="A715" s="308">
        <v>4</v>
      </c>
      <c r="B715" s="233"/>
      <c r="C715" s="77" t="s">
        <v>896</v>
      </c>
      <c r="D715" s="319" t="s">
        <v>900</v>
      </c>
      <c r="E715" s="310" t="s">
        <v>901</v>
      </c>
      <c r="F715" s="315"/>
      <c r="G715" s="312">
        <v>119904</v>
      </c>
      <c r="H715" s="310" t="s">
        <v>902</v>
      </c>
      <c r="I715" s="315"/>
      <c r="J715" s="312">
        <v>124368</v>
      </c>
      <c r="K715" s="316"/>
      <c r="L715" s="312">
        <v>4464</v>
      </c>
    </row>
    <row r="716" spans="1:12" ht="16.5">
      <c r="A716" s="308"/>
      <c r="B716" s="233"/>
      <c r="C716" s="77"/>
      <c r="D716" s="319"/>
      <c r="E716" s="310"/>
      <c r="F716" s="315"/>
      <c r="G716" s="312"/>
      <c r="H716" s="310"/>
      <c r="I716" s="315"/>
      <c r="J716" s="312"/>
      <c r="K716" s="316"/>
      <c r="L716" s="312"/>
    </row>
    <row r="717" spans="1:12" ht="16.5">
      <c r="A717" s="308">
        <v>5</v>
      </c>
      <c r="B717" s="233"/>
      <c r="C717" s="77" t="s">
        <v>896</v>
      </c>
      <c r="D717" s="319" t="s">
        <v>903</v>
      </c>
      <c r="E717" s="310" t="s">
        <v>904</v>
      </c>
      <c r="F717" s="315"/>
      <c r="G717" s="312">
        <v>118056</v>
      </c>
      <c r="H717" s="310" t="s">
        <v>905</v>
      </c>
      <c r="I717" s="315"/>
      <c r="J717" s="312">
        <v>122460</v>
      </c>
      <c r="K717" s="316"/>
      <c r="L717" s="312">
        <v>4404</v>
      </c>
    </row>
    <row r="718" spans="1:12" ht="16.5">
      <c r="A718" s="308"/>
      <c r="B718" s="233"/>
      <c r="C718" s="77"/>
      <c r="D718" s="319"/>
      <c r="E718" s="310"/>
      <c r="F718" s="315"/>
      <c r="G718" s="312"/>
      <c r="H718" s="310"/>
      <c r="I718" s="315"/>
      <c r="J718" s="312"/>
      <c r="K718" s="316"/>
      <c r="L718" s="312"/>
    </row>
    <row r="719" spans="1:12" ht="16.5">
      <c r="A719" s="322">
        <v>6</v>
      </c>
      <c r="B719" s="323"/>
      <c r="C719" s="398" t="s">
        <v>896</v>
      </c>
      <c r="D719" s="355" t="s">
        <v>906</v>
      </c>
      <c r="E719" s="325" t="s">
        <v>907</v>
      </c>
      <c r="F719" s="326"/>
      <c r="G719" s="329">
        <v>116772</v>
      </c>
      <c r="H719" s="325" t="s">
        <v>908</v>
      </c>
      <c r="I719" s="326"/>
      <c r="J719" s="329">
        <v>121332</v>
      </c>
      <c r="K719" s="399"/>
      <c r="L719" s="329">
        <v>4560</v>
      </c>
    </row>
    <row r="720" spans="1:12" ht="16.5">
      <c r="A720" s="330"/>
      <c r="B720" s="86"/>
      <c r="C720" s="429"/>
      <c r="D720" s="331"/>
      <c r="E720" s="311"/>
      <c r="F720" s="315"/>
      <c r="G720" s="333"/>
      <c r="H720" s="311"/>
      <c r="I720" s="315"/>
      <c r="J720" s="333"/>
      <c r="K720" s="315"/>
      <c r="L720" s="333"/>
    </row>
    <row r="721" spans="1:12">
      <c r="A721" s="201" t="s">
        <v>703</v>
      </c>
      <c r="C721" s="201"/>
      <c r="D721" s="201" t="s">
        <v>704</v>
      </c>
      <c r="E721" s="201"/>
      <c r="F721" s="201"/>
      <c r="G721" s="201"/>
      <c r="H721" s="201" t="s">
        <v>441</v>
      </c>
      <c r="I721" s="201"/>
      <c r="J721" s="201"/>
      <c r="K721" s="201"/>
      <c r="L721" s="201"/>
    </row>
    <row r="722" spans="1:12">
      <c r="A722" s="201"/>
      <c r="B722" s="201"/>
      <c r="C722" s="201"/>
      <c r="D722" s="201"/>
      <c r="E722" s="201"/>
      <c r="F722" s="201"/>
      <c r="G722" s="201"/>
      <c r="H722" s="201"/>
      <c r="I722" s="201"/>
      <c r="J722" s="201"/>
      <c r="K722" s="201"/>
      <c r="L722" s="201"/>
    </row>
    <row r="723" spans="1:12">
      <c r="A723" s="201"/>
      <c r="B723" s="201"/>
      <c r="C723" s="201"/>
      <c r="D723" s="201"/>
      <c r="E723" s="201"/>
      <c r="F723" s="201"/>
      <c r="G723" s="201"/>
      <c r="H723" s="201"/>
      <c r="I723" s="201"/>
      <c r="J723" s="201"/>
      <c r="K723" s="201"/>
      <c r="L723" s="201"/>
    </row>
    <row r="724" spans="1:12">
      <c r="A724" s="201"/>
      <c r="B724" s="201" t="s">
        <v>705</v>
      </c>
      <c r="C724" s="201"/>
      <c r="D724" s="201" t="s">
        <v>706</v>
      </c>
      <c r="E724" s="201"/>
      <c r="F724" s="201"/>
      <c r="G724" s="201"/>
      <c r="H724" s="201" t="s">
        <v>707</v>
      </c>
      <c r="I724" s="201"/>
      <c r="J724" s="201"/>
      <c r="K724" s="201"/>
      <c r="L724" s="201"/>
    </row>
    <row r="725" spans="1:12">
      <c r="A725" s="334"/>
      <c r="B725" s="334"/>
      <c r="C725" s="334" t="s">
        <v>708</v>
      </c>
      <c r="D725" s="334" t="s">
        <v>709</v>
      </c>
      <c r="E725" s="334"/>
      <c r="F725" s="334"/>
      <c r="G725" s="334"/>
      <c r="H725" s="334" t="s">
        <v>710</v>
      </c>
      <c r="I725" s="334"/>
      <c r="J725" s="334"/>
      <c r="K725" s="334"/>
      <c r="L725" s="334"/>
    </row>
    <row r="726" spans="1:12">
      <c r="A726" s="334"/>
      <c r="B726" s="334" t="s">
        <v>711</v>
      </c>
      <c r="C726" s="334"/>
      <c r="D726" s="334"/>
      <c r="E726" s="334"/>
      <c r="F726" s="334"/>
      <c r="G726" s="334"/>
      <c r="H726" s="334"/>
      <c r="I726" s="334"/>
      <c r="J726" s="334"/>
      <c r="K726" s="334"/>
      <c r="L726" s="334"/>
    </row>
    <row r="727" spans="1:12">
      <c r="C727" s="334" t="s">
        <v>712</v>
      </c>
    </row>
    <row r="729" spans="1:12">
      <c r="A729" s="1" t="s">
        <v>657</v>
      </c>
      <c r="B729" s="1"/>
      <c r="C729" s="1"/>
      <c r="L729" s="176" t="s">
        <v>658</v>
      </c>
    </row>
    <row r="730" spans="1:12">
      <c r="A730" s="1" t="s">
        <v>909</v>
      </c>
      <c r="B730" s="1"/>
      <c r="C730" s="1"/>
    </row>
    <row r="732" spans="1:12" ht="18.75">
      <c r="A732" s="257" t="s">
        <v>660</v>
      </c>
      <c r="B732" s="258"/>
      <c r="C732" s="258"/>
      <c r="D732" s="258"/>
      <c r="E732" s="258"/>
      <c r="F732" s="258"/>
      <c r="G732" s="258"/>
      <c r="H732" s="258"/>
      <c r="I732" s="258"/>
      <c r="J732" s="258"/>
      <c r="K732" s="258"/>
      <c r="L732" s="259"/>
    </row>
    <row r="733" spans="1:12" ht="15.75">
      <c r="A733" s="260" t="s">
        <v>661</v>
      </c>
      <c r="B733" s="261"/>
      <c r="C733" s="261"/>
      <c r="D733" s="261"/>
      <c r="E733" s="261"/>
      <c r="F733" s="261"/>
      <c r="G733" s="261"/>
      <c r="H733" s="261"/>
      <c r="I733" s="261"/>
      <c r="J733" s="261"/>
      <c r="K733" s="261"/>
      <c r="L733" s="262"/>
    </row>
    <row r="734" spans="1:12" ht="15.75">
      <c r="A734" s="263"/>
      <c r="B734" s="264"/>
      <c r="C734" s="264"/>
      <c r="D734" s="264"/>
      <c r="E734" s="264"/>
      <c r="F734" s="264"/>
      <c r="G734" s="264"/>
      <c r="H734" s="264"/>
      <c r="I734" s="264"/>
      <c r="J734" s="264"/>
      <c r="K734" s="264"/>
      <c r="L734" s="265"/>
    </row>
    <row r="735" spans="1:12" ht="15.75">
      <c r="A735" s="400" t="s">
        <v>888</v>
      </c>
      <c r="B735" s="264"/>
      <c r="C735" s="264"/>
      <c r="D735" s="264"/>
      <c r="E735" s="264"/>
      <c r="F735" s="264"/>
      <c r="G735" s="264"/>
      <c r="H735" s="264"/>
      <c r="I735" s="264"/>
      <c r="J735" s="264"/>
      <c r="K735" s="264"/>
      <c r="L735" s="265"/>
    </row>
    <row r="736" spans="1:12">
      <c r="A736" s="404"/>
      <c r="B736" s="128"/>
      <c r="C736" s="128"/>
      <c r="D736" s="128"/>
      <c r="E736" s="128"/>
      <c r="F736" s="128"/>
      <c r="G736" s="128"/>
      <c r="H736" s="128"/>
      <c r="I736" s="128"/>
      <c r="J736" s="128"/>
      <c r="K736" s="128"/>
      <c r="L736" s="129"/>
    </row>
    <row r="737" spans="1:14" ht="15.75">
      <c r="A737" s="267" t="s">
        <v>663</v>
      </c>
      <c r="B737" s="268"/>
      <c r="C737" s="270"/>
      <c r="D737" s="270"/>
      <c r="E737" s="273" t="s">
        <v>664</v>
      </c>
      <c r="F737" s="271"/>
      <c r="G737" s="272"/>
      <c r="H737" s="273" t="s">
        <v>665</v>
      </c>
      <c r="I737" s="271"/>
      <c r="J737" s="272"/>
      <c r="K737" s="269"/>
      <c r="L737" s="336"/>
    </row>
    <row r="738" spans="1:14" ht="15.75">
      <c r="A738" s="274" t="s">
        <v>667</v>
      </c>
      <c r="B738" s="275"/>
      <c r="C738" s="277" t="s">
        <v>668</v>
      </c>
      <c r="D738" s="277" t="s">
        <v>669</v>
      </c>
      <c r="E738" s="273" t="s">
        <v>670</v>
      </c>
      <c r="F738" s="271"/>
      <c r="G738" s="272"/>
      <c r="H738" s="273" t="s">
        <v>670</v>
      </c>
      <c r="I738" s="271"/>
      <c r="J738" s="272"/>
      <c r="K738" s="278" t="s">
        <v>666</v>
      </c>
      <c r="L738" s="279"/>
    </row>
    <row r="739" spans="1:14" ht="15.75">
      <c r="A739" s="284" t="s">
        <v>672</v>
      </c>
      <c r="B739" s="284" t="s">
        <v>673</v>
      </c>
      <c r="C739" s="283"/>
      <c r="D739" s="283"/>
      <c r="E739" s="284" t="s">
        <v>674</v>
      </c>
      <c r="F739" s="285" t="s">
        <v>675</v>
      </c>
      <c r="G739" s="286"/>
      <c r="H739" s="284" t="s">
        <v>674</v>
      </c>
      <c r="I739" s="287" t="s">
        <v>675</v>
      </c>
      <c r="J739" s="268"/>
      <c r="K739" s="346" t="s">
        <v>671</v>
      </c>
      <c r="L739" s="279"/>
    </row>
    <row r="740" spans="1:14">
      <c r="A740" s="293">
        <v>1</v>
      </c>
      <c r="B740" s="293">
        <v>2</v>
      </c>
      <c r="C740" s="293">
        <v>3</v>
      </c>
      <c r="D740" s="293">
        <v>4</v>
      </c>
      <c r="E740" s="293">
        <v>5</v>
      </c>
      <c r="F740" s="296">
        <v>6</v>
      </c>
      <c r="G740" s="295"/>
      <c r="H740" s="293">
        <v>7</v>
      </c>
      <c r="I740" s="294">
        <v>8</v>
      </c>
      <c r="J740" s="295"/>
      <c r="K740" s="294">
        <v>9</v>
      </c>
      <c r="L740" s="295"/>
    </row>
    <row r="741" spans="1:14" ht="14.25" customHeight="1">
      <c r="A741" s="308"/>
      <c r="B741" s="77"/>
      <c r="C741" s="77"/>
      <c r="D741" s="319"/>
      <c r="E741" s="310"/>
      <c r="F741" s="316"/>
      <c r="G741" s="312"/>
      <c r="H741" s="310"/>
      <c r="I741" s="315"/>
      <c r="J741" s="312"/>
      <c r="K741" s="315"/>
      <c r="L741" s="312"/>
    </row>
    <row r="742" spans="1:14" ht="16.5">
      <c r="A742" s="308">
        <v>7</v>
      </c>
      <c r="B742" s="77"/>
      <c r="C742" s="77" t="s">
        <v>896</v>
      </c>
      <c r="D742" s="319" t="s">
        <v>910</v>
      </c>
      <c r="E742" s="310" t="s">
        <v>898</v>
      </c>
      <c r="F742" s="316"/>
      <c r="G742" s="312">
        <v>124188</v>
      </c>
      <c r="H742" s="310" t="s">
        <v>899</v>
      </c>
      <c r="I742" s="315"/>
      <c r="J742" s="312">
        <v>128520</v>
      </c>
      <c r="K742" s="316"/>
      <c r="L742" s="312">
        <v>4332</v>
      </c>
    </row>
    <row r="743" spans="1:14" ht="16.5">
      <c r="A743" s="308"/>
      <c r="B743" s="77"/>
      <c r="C743" s="77"/>
      <c r="D743" s="319"/>
      <c r="E743" s="310"/>
      <c r="F743" s="316"/>
      <c r="G743" s="312"/>
      <c r="H743" s="310"/>
      <c r="I743" s="315"/>
      <c r="J743" s="312"/>
      <c r="K743" s="316"/>
      <c r="L743" s="312"/>
    </row>
    <row r="744" spans="1:14" ht="16.5">
      <c r="A744" s="308">
        <v>8</v>
      </c>
      <c r="B744" s="77"/>
      <c r="C744" s="77" t="s">
        <v>896</v>
      </c>
      <c r="D744" s="319" t="s">
        <v>911</v>
      </c>
      <c r="E744" s="310" t="s">
        <v>912</v>
      </c>
      <c r="F744" s="316"/>
      <c r="G744" s="312">
        <v>122028</v>
      </c>
      <c r="H744" s="310" t="s">
        <v>913</v>
      </c>
      <c r="I744" s="315"/>
      <c r="J744" s="312">
        <v>126420</v>
      </c>
      <c r="K744" s="316"/>
      <c r="L744" s="312">
        <v>4392</v>
      </c>
    </row>
    <row r="745" spans="1:14" ht="16.5">
      <c r="A745" s="308"/>
      <c r="B745" s="77"/>
      <c r="C745" s="77"/>
      <c r="D745" s="319"/>
      <c r="E745" s="310"/>
      <c r="F745" s="316"/>
      <c r="G745" s="312"/>
      <c r="H745" s="310"/>
      <c r="I745" s="315"/>
      <c r="J745" s="312"/>
      <c r="K745" s="316"/>
      <c r="L745" s="312"/>
    </row>
    <row r="746" spans="1:14" ht="16.5">
      <c r="A746" s="308">
        <v>9</v>
      </c>
      <c r="B746" s="77"/>
      <c r="C746" s="77" t="s">
        <v>914</v>
      </c>
      <c r="D746" s="319" t="s">
        <v>915</v>
      </c>
      <c r="E746" s="310" t="s">
        <v>701</v>
      </c>
      <c r="F746" s="316"/>
      <c r="G746" s="312">
        <v>142368</v>
      </c>
      <c r="H746" s="310" t="s">
        <v>702</v>
      </c>
      <c r="I746" s="315"/>
      <c r="J746" s="312">
        <v>146544</v>
      </c>
      <c r="K746" s="316"/>
      <c r="L746" s="312">
        <v>4176</v>
      </c>
    </row>
    <row r="747" spans="1:14" ht="13.5" customHeight="1">
      <c r="A747" s="308"/>
      <c r="B747" s="77"/>
      <c r="C747" s="77"/>
      <c r="D747" s="319"/>
      <c r="E747" s="310"/>
      <c r="F747" s="316"/>
      <c r="G747" s="312"/>
      <c r="H747" s="310"/>
      <c r="I747" s="315"/>
      <c r="J747" s="312"/>
      <c r="K747" s="315"/>
      <c r="L747" s="312"/>
    </row>
    <row r="748" spans="1:14" ht="16.5">
      <c r="A748" s="308"/>
      <c r="B748" s="341">
        <v>10</v>
      </c>
      <c r="C748" s="77" t="s">
        <v>916</v>
      </c>
      <c r="D748" s="319"/>
      <c r="E748" s="310"/>
      <c r="F748" s="316"/>
      <c r="G748" s="312"/>
      <c r="H748" s="310"/>
      <c r="I748" s="315"/>
      <c r="J748" s="312"/>
      <c r="K748" s="316"/>
      <c r="L748" s="312"/>
    </row>
    <row r="749" spans="1:14" ht="15" customHeight="1">
      <c r="A749" s="124"/>
      <c r="B749" s="125"/>
      <c r="C749" s="77" t="s">
        <v>917</v>
      </c>
      <c r="D749" s="124"/>
      <c r="E749" s="340"/>
      <c r="F749" s="316"/>
      <c r="G749" s="312">
        <v>0</v>
      </c>
      <c r="H749" s="340" t="s">
        <v>740</v>
      </c>
      <c r="I749" s="315"/>
      <c r="J749" s="312">
        <v>342768</v>
      </c>
      <c r="K749" s="397"/>
      <c r="L749" s="312">
        <v>342768</v>
      </c>
    </row>
    <row r="750" spans="1:14">
      <c r="A750" s="124"/>
      <c r="B750" s="124"/>
      <c r="C750" s="124"/>
      <c r="D750" s="124"/>
      <c r="E750" s="124"/>
      <c r="F750" s="160"/>
      <c r="G750" s="125"/>
      <c r="H750" s="124"/>
      <c r="I750" s="6"/>
      <c r="J750" s="125"/>
      <c r="K750" s="6"/>
      <c r="L750" s="125"/>
      <c r="N750" s="46"/>
    </row>
    <row r="751" spans="1:14" ht="16.5">
      <c r="A751" s="347"/>
      <c r="B751" s="408"/>
      <c r="C751" s="408" t="s">
        <v>743</v>
      </c>
      <c r="D751" s="350"/>
      <c r="E751" s="351"/>
      <c r="F751" s="411" t="s">
        <v>36</v>
      </c>
      <c r="G751" s="353">
        <f>G708+G711+G713+G715+G717+G719+G742+G744+G746+G749</f>
        <v>1624212</v>
      </c>
      <c r="H751" s="351"/>
      <c r="I751" s="410" t="s">
        <v>36</v>
      </c>
      <c r="J751" s="353">
        <f>J749+J746+J744+J742+J719+J717+J715+J713+J711+J708</f>
        <v>2087988</v>
      </c>
      <c r="K751" s="410" t="s">
        <v>36</v>
      </c>
      <c r="L751" s="353">
        <f>L749+L746+L744+L742+L719+L717+L715+L713+L711+L709+L708</f>
        <v>463776</v>
      </c>
      <c r="N751" s="46"/>
    </row>
    <row r="752" spans="1:14">
      <c r="A752" s="124"/>
      <c r="B752" s="124"/>
      <c r="C752" s="124"/>
      <c r="D752" s="124"/>
      <c r="E752" s="124"/>
      <c r="F752" s="160"/>
      <c r="G752" s="125"/>
      <c r="H752" s="124"/>
      <c r="I752" s="6"/>
      <c r="J752" s="125"/>
      <c r="K752" s="6"/>
      <c r="L752" s="125"/>
      <c r="N752" s="46"/>
    </row>
    <row r="753" spans="1:14">
      <c r="A753" s="124"/>
      <c r="B753" s="124"/>
      <c r="C753" s="124"/>
      <c r="D753" s="124"/>
      <c r="E753" s="124"/>
      <c r="F753" s="160"/>
      <c r="G753" s="125"/>
      <c r="H753" s="124"/>
      <c r="I753" s="6"/>
      <c r="J753" s="125"/>
      <c r="K753" s="6"/>
      <c r="L753" s="125"/>
      <c r="N753" s="46"/>
    </row>
    <row r="754" spans="1:14">
      <c r="A754" s="124"/>
      <c r="B754" s="124"/>
      <c r="C754" s="124"/>
      <c r="D754" s="124"/>
      <c r="E754" s="124"/>
      <c r="F754" s="160"/>
      <c r="G754" s="125"/>
      <c r="H754" s="124"/>
      <c r="I754" s="6"/>
      <c r="J754" s="125"/>
      <c r="K754" s="6"/>
      <c r="L754" s="125"/>
      <c r="N754" s="46"/>
    </row>
    <row r="755" spans="1:14" ht="16.5">
      <c r="A755" s="322"/>
      <c r="B755" s="398"/>
      <c r="C755" s="398"/>
      <c r="D755" s="355"/>
      <c r="E755" s="325"/>
      <c r="F755" s="399"/>
      <c r="G755" s="329"/>
      <c r="H755" s="325"/>
      <c r="I755" s="326"/>
      <c r="J755" s="329"/>
      <c r="K755" s="326"/>
      <c r="L755" s="329"/>
    </row>
    <row r="756" spans="1:14" ht="16.5">
      <c r="A756" s="330"/>
      <c r="B756" s="86"/>
      <c r="C756" s="86"/>
      <c r="D756" s="331"/>
      <c r="E756" s="311"/>
      <c r="F756" s="315"/>
      <c r="G756" s="333"/>
      <c r="H756" s="311"/>
      <c r="I756" s="315"/>
      <c r="J756" s="333"/>
      <c r="K756" s="315"/>
      <c r="L756" s="333"/>
    </row>
    <row r="757" spans="1:14">
      <c r="A757" s="201" t="s">
        <v>703</v>
      </c>
      <c r="C757" s="201"/>
      <c r="D757" s="201" t="s">
        <v>704</v>
      </c>
      <c r="E757" s="201"/>
      <c r="F757" s="201"/>
      <c r="G757" s="201"/>
      <c r="H757" s="201" t="s">
        <v>441</v>
      </c>
      <c r="I757" s="201"/>
      <c r="J757" s="201"/>
      <c r="K757" s="201"/>
      <c r="L757" s="201"/>
    </row>
    <row r="758" spans="1:14">
      <c r="A758" s="201"/>
      <c r="B758" s="201"/>
      <c r="C758" s="201"/>
      <c r="D758" s="201"/>
      <c r="E758" s="201"/>
      <c r="F758" s="201"/>
      <c r="G758" s="201"/>
      <c r="H758" s="201"/>
      <c r="I758" s="201"/>
      <c r="J758" s="201"/>
      <c r="K758" s="201"/>
      <c r="L758" s="201"/>
    </row>
    <row r="759" spans="1:14">
      <c r="A759" s="201"/>
      <c r="B759" s="201"/>
      <c r="C759" s="201"/>
      <c r="D759" s="201"/>
      <c r="E759" s="201"/>
      <c r="F759" s="201"/>
      <c r="G759" s="201"/>
      <c r="H759" s="201"/>
      <c r="I759" s="201"/>
      <c r="J759" s="201"/>
      <c r="K759" s="201"/>
      <c r="L759" s="201"/>
    </row>
    <row r="760" spans="1:14">
      <c r="A760" s="201"/>
      <c r="B760" s="201" t="s">
        <v>705</v>
      </c>
      <c r="C760" s="201"/>
      <c r="D760" s="201" t="s">
        <v>706</v>
      </c>
      <c r="E760" s="201"/>
      <c r="F760" s="201"/>
      <c r="G760" s="201"/>
      <c r="H760" s="201" t="s">
        <v>707</v>
      </c>
      <c r="I760" s="201"/>
      <c r="J760" s="201"/>
      <c r="K760" s="201"/>
      <c r="L760" s="201"/>
    </row>
    <row r="761" spans="1:14">
      <c r="A761" s="334"/>
      <c r="B761" s="334"/>
      <c r="C761" s="334" t="s">
        <v>708</v>
      </c>
      <c r="D761" s="334" t="s">
        <v>709</v>
      </c>
      <c r="E761" s="334"/>
      <c r="F761" s="334"/>
      <c r="G761" s="334"/>
      <c r="H761" s="334" t="s">
        <v>710</v>
      </c>
      <c r="I761" s="334"/>
      <c r="J761" s="334"/>
      <c r="K761" s="334"/>
      <c r="L761" s="334"/>
    </row>
    <row r="762" spans="1:14">
      <c r="A762" s="334"/>
      <c r="B762" s="334" t="s">
        <v>711</v>
      </c>
      <c r="C762" s="334"/>
      <c r="D762" s="334"/>
      <c r="E762" s="334"/>
      <c r="F762" s="334"/>
      <c r="G762" s="334"/>
      <c r="H762" s="334"/>
      <c r="I762" s="334"/>
      <c r="J762" s="334"/>
      <c r="K762" s="334"/>
      <c r="L762" s="334"/>
    </row>
    <row r="763" spans="1:14">
      <c r="C763" s="334" t="s">
        <v>712</v>
      </c>
    </row>
    <row r="764" spans="1:14">
      <c r="C764" s="334"/>
    </row>
    <row r="765" spans="1:14">
      <c r="A765" s="1" t="s">
        <v>657</v>
      </c>
      <c r="B765" s="1"/>
      <c r="C765" s="1"/>
      <c r="L765" s="176" t="s">
        <v>658</v>
      </c>
    </row>
    <row r="766" spans="1:14">
      <c r="A766" s="1" t="s">
        <v>918</v>
      </c>
      <c r="B766" s="1"/>
      <c r="C766" s="1"/>
    </row>
    <row r="768" spans="1:14" ht="18.75">
      <c r="A768" s="257" t="s">
        <v>660</v>
      </c>
      <c r="B768" s="258"/>
      <c r="C768" s="258"/>
      <c r="D768" s="258"/>
      <c r="E768" s="258"/>
      <c r="F768" s="258"/>
      <c r="G768" s="258"/>
      <c r="H768" s="258"/>
      <c r="I768" s="258"/>
      <c r="J768" s="258"/>
      <c r="K768" s="258"/>
      <c r="L768" s="259"/>
    </row>
    <row r="769" spans="1:12" ht="15.75">
      <c r="A769" s="260" t="s">
        <v>661</v>
      </c>
      <c r="B769" s="261"/>
      <c r="C769" s="261"/>
      <c r="D769" s="261"/>
      <c r="E769" s="261"/>
      <c r="F769" s="261"/>
      <c r="G769" s="261"/>
      <c r="H769" s="261"/>
      <c r="I769" s="261"/>
      <c r="J769" s="261"/>
      <c r="K769" s="261"/>
      <c r="L769" s="262"/>
    </row>
    <row r="770" spans="1:12" ht="15.75">
      <c r="A770" s="263"/>
      <c r="B770" s="264"/>
      <c r="C770" s="264"/>
      <c r="D770" s="264"/>
      <c r="E770" s="264"/>
      <c r="F770" s="264"/>
      <c r="G770" s="264"/>
      <c r="H770" s="264"/>
      <c r="I770" s="264"/>
      <c r="J770" s="264"/>
      <c r="K770" s="264"/>
      <c r="L770" s="265"/>
    </row>
    <row r="771" spans="1:12" ht="15.75">
      <c r="A771" s="400" t="s">
        <v>888</v>
      </c>
      <c r="B771" s="264"/>
      <c r="C771" s="264"/>
      <c r="D771" s="264"/>
      <c r="E771" s="264"/>
      <c r="F771" s="264"/>
      <c r="G771" s="264"/>
      <c r="H771" s="264"/>
      <c r="I771" s="264"/>
      <c r="J771" s="264"/>
      <c r="K771" s="264"/>
      <c r="L771" s="265"/>
    </row>
    <row r="772" spans="1:12">
      <c r="A772" s="404"/>
      <c r="B772" s="128"/>
      <c r="C772" s="128"/>
      <c r="D772" s="128"/>
      <c r="E772" s="128"/>
      <c r="F772" s="128"/>
      <c r="G772" s="128"/>
      <c r="H772" s="128"/>
      <c r="I772" s="128"/>
      <c r="J772" s="128"/>
      <c r="K772" s="128"/>
      <c r="L772" s="129"/>
    </row>
    <row r="773" spans="1:12" ht="15.75">
      <c r="A773" s="267" t="s">
        <v>663</v>
      </c>
      <c r="B773" s="268"/>
      <c r="C773" s="270"/>
      <c r="D773" s="270"/>
      <c r="E773" s="273" t="s">
        <v>664</v>
      </c>
      <c r="F773" s="271"/>
      <c r="G773" s="272"/>
      <c r="H773" s="273" t="s">
        <v>665</v>
      </c>
      <c r="I773" s="271"/>
      <c r="J773" s="272"/>
      <c r="K773" s="269"/>
      <c r="L773" s="336"/>
    </row>
    <row r="774" spans="1:12" ht="15.75">
      <c r="A774" s="274" t="s">
        <v>667</v>
      </c>
      <c r="B774" s="275"/>
      <c r="C774" s="277" t="s">
        <v>668</v>
      </c>
      <c r="D774" s="277" t="s">
        <v>669</v>
      </c>
      <c r="E774" s="273" t="s">
        <v>670</v>
      </c>
      <c r="F774" s="271"/>
      <c r="G774" s="272"/>
      <c r="H774" s="273" t="s">
        <v>670</v>
      </c>
      <c r="I774" s="271"/>
      <c r="J774" s="272"/>
      <c r="K774" s="278" t="s">
        <v>666</v>
      </c>
      <c r="L774" s="279"/>
    </row>
    <row r="775" spans="1:12" ht="15.75">
      <c r="A775" s="284" t="s">
        <v>672</v>
      </c>
      <c r="B775" s="357" t="s">
        <v>673</v>
      </c>
      <c r="C775" s="339"/>
      <c r="D775" s="283"/>
      <c r="E775" s="284" t="s">
        <v>674</v>
      </c>
      <c r="F775" s="285" t="s">
        <v>675</v>
      </c>
      <c r="G775" s="286"/>
      <c r="H775" s="284" t="s">
        <v>674</v>
      </c>
      <c r="I775" s="287" t="s">
        <v>675</v>
      </c>
      <c r="J775" s="268"/>
      <c r="K775" s="278" t="s">
        <v>671</v>
      </c>
      <c r="L775" s="279"/>
    </row>
    <row r="776" spans="1:12">
      <c r="A776" s="293">
        <v>1</v>
      </c>
      <c r="B776" s="291">
        <v>2</v>
      </c>
      <c r="C776" s="291">
        <v>3</v>
      </c>
      <c r="D776" s="293">
        <v>4</v>
      </c>
      <c r="E776" s="293">
        <v>5</v>
      </c>
      <c r="F776" s="294">
        <v>6</v>
      </c>
      <c r="G776" s="295"/>
      <c r="H776" s="293">
        <v>7</v>
      </c>
      <c r="I776" s="294">
        <v>8</v>
      </c>
      <c r="J776" s="295"/>
      <c r="K776" s="296">
        <v>9</v>
      </c>
      <c r="L776" s="295"/>
    </row>
    <row r="777" spans="1:12">
      <c r="A777" s="416"/>
      <c r="B777" s="125"/>
      <c r="C777" s="430"/>
      <c r="D777" s="124"/>
      <c r="E777" s="124"/>
      <c r="F777" s="6"/>
      <c r="G777" s="125"/>
      <c r="H777" s="124"/>
      <c r="I777" s="6"/>
      <c r="J777" s="125"/>
      <c r="K777" s="160"/>
      <c r="L777" s="125"/>
    </row>
    <row r="778" spans="1:12" ht="16.5">
      <c r="A778" s="308"/>
      <c r="B778" s="233"/>
      <c r="C778" s="299" t="s">
        <v>850</v>
      </c>
      <c r="D778" s="319"/>
      <c r="E778" s="310"/>
      <c r="F778" s="315"/>
      <c r="G778" s="312"/>
      <c r="H778" s="310"/>
      <c r="I778" s="315"/>
      <c r="J778" s="312"/>
      <c r="K778" s="316"/>
      <c r="L778" s="312"/>
    </row>
    <row r="779" spans="1:12" ht="16.5">
      <c r="A779" s="308"/>
      <c r="B779" s="341"/>
      <c r="C779" s="431"/>
      <c r="D779" s="319"/>
      <c r="E779" s="310"/>
      <c r="F779" s="315"/>
      <c r="G779" s="312"/>
      <c r="H779" s="310"/>
      <c r="I779" s="315"/>
      <c r="J779" s="312"/>
      <c r="K779" s="316"/>
      <c r="L779" s="312"/>
    </row>
    <row r="780" spans="1:12" ht="16.5">
      <c r="A780" s="308">
        <v>1</v>
      </c>
      <c r="B780" s="341"/>
      <c r="C780" s="77" t="s">
        <v>746</v>
      </c>
      <c r="D780" s="319" t="s">
        <v>919</v>
      </c>
      <c r="E780" s="310"/>
      <c r="F780" s="315" t="s">
        <v>36</v>
      </c>
      <c r="G780" s="312">
        <v>66000</v>
      </c>
      <c r="H780" s="310"/>
      <c r="I780" s="315" t="s">
        <v>36</v>
      </c>
      <c r="J780" s="312">
        <v>67760</v>
      </c>
      <c r="K780" s="316" t="s">
        <v>36</v>
      </c>
      <c r="L780" s="312">
        <f t="shared" ref="L780:L787" si="1">J780-G780</f>
        <v>1760</v>
      </c>
    </row>
    <row r="781" spans="1:12" ht="16.5">
      <c r="A781" s="308">
        <v>2</v>
      </c>
      <c r="B781" s="341"/>
      <c r="C781" s="77" t="s">
        <v>746</v>
      </c>
      <c r="D781" s="319" t="s">
        <v>920</v>
      </c>
      <c r="E781" s="310"/>
      <c r="F781" s="315"/>
      <c r="G781" s="312">
        <v>66000</v>
      </c>
      <c r="H781" s="310"/>
      <c r="I781" s="315"/>
      <c r="J781" s="312">
        <v>67760</v>
      </c>
      <c r="K781" s="316"/>
      <c r="L781" s="312">
        <f t="shared" si="1"/>
        <v>1760</v>
      </c>
    </row>
    <row r="782" spans="1:12" ht="16.5">
      <c r="A782" s="308">
        <v>3</v>
      </c>
      <c r="B782" s="341"/>
      <c r="C782" s="77" t="s">
        <v>746</v>
      </c>
      <c r="D782" s="319" t="s">
        <v>717</v>
      </c>
      <c r="E782" s="310"/>
      <c r="F782" s="315"/>
      <c r="G782" s="312">
        <v>66000</v>
      </c>
      <c r="H782" s="310"/>
      <c r="I782" s="315"/>
      <c r="J782" s="312">
        <v>0</v>
      </c>
      <c r="K782" s="316"/>
      <c r="L782" s="312">
        <f t="shared" si="1"/>
        <v>-66000</v>
      </c>
    </row>
    <row r="783" spans="1:12" ht="16.5">
      <c r="A783" s="308">
        <v>4</v>
      </c>
      <c r="B783" s="341"/>
      <c r="C783" s="77" t="s">
        <v>746</v>
      </c>
      <c r="D783" s="319" t="s">
        <v>921</v>
      </c>
      <c r="E783" s="310"/>
      <c r="F783" s="315"/>
      <c r="G783" s="312">
        <v>66000</v>
      </c>
      <c r="H783" s="310"/>
      <c r="I783" s="315"/>
      <c r="J783" s="312">
        <v>53240</v>
      </c>
      <c r="K783" s="316"/>
      <c r="L783" s="312">
        <f t="shared" si="1"/>
        <v>-12760</v>
      </c>
    </row>
    <row r="784" spans="1:12" ht="16.5">
      <c r="A784" s="308">
        <v>5</v>
      </c>
      <c r="B784" s="341"/>
      <c r="C784" s="77" t="s">
        <v>746</v>
      </c>
      <c r="D784" s="319" t="s">
        <v>922</v>
      </c>
      <c r="E784" s="310"/>
      <c r="F784" s="315"/>
      <c r="G784" s="312">
        <v>60720</v>
      </c>
      <c r="H784" s="310"/>
      <c r="I784" s="315"/>
      <c r="J784" s="312">
        <v>53240</v>
      </c>
      <c r="K784" s="316"/>
      <c r="L784" s="312">
        <f t="shared" si="1"/>
        <v>-7480</v>
      </c>
    </row>
    <row r="785" spans="1:12" ht="16.5">
      <c r="A785" s="308">
        <v>6</v>
      </c>
      <c r="B785" s="341"/>
      <c r="C785" s="77" t="s">
        <v>746</v>
      </c>
      <c r="D785" s="319" t="s">
        <v>923</v>
      </c>
      <c r="E785" s="310"/>
      <c r="F785" s="315"/>
      <c r="G785" s="312">
        <v>60720</v>
      </c>
      <c r="H785" s="310"/>
      <c r="I785" s="315"/>
      <c r="J785" s="312">
        <v>56496</v>
      </c>
      <c r="K785" s="316"/>
      <c r="L785" s="312">
        <f t="shared" si="1"/>
        <v>-4224</v>
      </c>
    </row>
    <row r="786" spans="1:12" ht="16.5">
      <c r="A786" s="308">
        <v>7</v>
      </c>
      <c r="B786" s="341"/>
      <c r="C786" s="77" t="s">
        <v>746</v>
      </c>
      <c r="D786" s="319" t="s">
        <v>924</v>
      </c>
      <c r="E786" s="310"/>
      <c r="F786" s="315"/>
      <c r="G786" s="312">
        <v>60720</v>
      </c>
      <c r="H786" s="310"/>
      <c r="I786" s="315"/>
      <c r="J786" s="312">
        <v>48400</v>
      </c>
      <c r="K786" s="316"/>
      <c r="L786" s="312">
        <f t="shared" si="1"/>
        <v>-12320</v>
      </c>
    </row>
    <row r="787" spans="1:12" ht="16.5">
      <c r="A787" s="308">
        <v>8</v>
      </c>
      <c r="B787" s="341"/>
      <c r="C787" s="77" t="s">
        <v>746</v>
      </c>
      <c r="D787" s="432" t="s">
        <v>925</v>
      </c>
      <c r="E787" s="310"/>
      <c r="F787" s="315"/>
      <c r="G787" s="312">
        <v>45936</v>
      </c>
      <c r="H787" s="310"/>
      <c r="I787" s="315"/>
      <c r="J787" s="312">
        <v>48400</v>
      </c>
      <c r="K787" s="316"/>
      <c r="L787" s="312">
        <f t="shared" si="1"/>
        <v>2464</v>
      </c>
    </row>
    <row r="788" spans="1:12" ht="16.5">
      <c r="A788" s="308"/>
      <c r="B788" s="341">
        <v>9</v>
      </c>
      <c r="C788" s="77" t="s">
        <v>746</v>
      </c>
      <c r="D788" s="319" t="s">
        <v>926</v>
      </c>
      <c r="E788" s="310"/>
      <c r="F788" s="315"/>
      <c r="G788" s="312">
        <v>0</v>
      </c>
      <c r="H788" s="310"/>
      <c r="I788" s="315"/>
      <c r="J788" s="312">
        <v>48400</v>
      </c>
      <c r="K788" s="316"/>
      <c r="L788" s="312">
        <v>48400</v>
      </c>
    </row>
    <row r="789" spans="1:12" ht="16.5">
      <c r="A789" s="308"/>
      <c r="B789" s="341">
        <v>10</v>
      </c>
      <c r="C789" s="77" t="s">
        <v>746</v>
      </c>
      <c r="D789" s="319" t="s">
        <v>927</v>
      </c>
      <c r="E789" s="310"/>
      <c r="F789" s="315"/>
      <c r="G789" s="312">
        <v>0</v>
      </c>
      <c r="H789" s="310"/>
      <c r="I789" s="315"/>
      <c r="J789" s="312">
        <v>48400</v>
      </c>
      <c r="K789" s="316"/>
      <c r="L789" s="312">
        <v>48400</v>
      </c>
    </row>
    <row r="790" spans="1:12" ht="16.5">
      <c r="A790" s="347"/>
      <c r="B790" s="349"/>
      <c r="C790" s="349" t="s">
        <v>743</v>
      </c>
      <c r="D790" s="350"/>
      <c r="E790" s="351"/>
      <c r="F790" s="410" t="s">
        <v>36</v>
      </c>
      <c r="G790" s="353">
        <f>SUM(G778:G789)</f>
        <v>492096</v>
      </c>
      <c r="H790" s="351"/>
      <c r="I790" s="410" t="s">
        <v>36</v>
      </c>
      <c r="J790" s="353">
        <f>SUM(J778:J789)</f>
        <v>492096</v>
      </c>
      <c r="K790" s="411" t="s">
        <v>36</v>
      </c>
      <c r="L790" s="353">
        <f>SUM(L778:L789)</f>
        <v>0</v>
      </c>
    </row>
    <row r="791" spans="1:12" ht="16.5">
      <c r="A791" s="322"/>
      <c r="B791" s="412"/>
      <c r="C791" s="323"/>
      <c r="D791" s="355"/>
      <c r="E791" s="325"/>
      <c r="F791" s="326"/>
      <c r="G791" s="329"/>
      <c r="H791" s="325"/>
      <c r="I791" s="326"/>
      <c r="J791" s="329"/>
      <c r="K791" s="399"/>
      <c r="L791" s="329"/>
    </row>
    <row r="792" spans="1:12">
      <c r="C792" s="334"/>
    </row>
    <row r="793" spans="1:12">
      <c r="A793" s="201" t="s">
        <v>703</v>
      </c>
      <c r="C793" s="201"/>
      <c r="D793" s="201" t="s">
        <v>704</v>
      </c>
      <c r="E793" s="201"/>
      <c r="F793" s="201"/>
      <c r="G793" s="201"/>
      <c r="H793" s="201" t="s">
        <v>441</v>
      </c>
      <c r="I793" s="201"/>
      <c r="J793" s="201"/>
      <c r="K793" s="201"/>
      <c r="L793" s="201"/>
    </row>
    <row r="794" spans="1:12">
      <c r="A794" s="201"/>
      <c r="B794" s="201"/>
      <c r="C794" s="201"/>
      <c r="D794" s="201"/>
      <c r="E794" s="201"/>
      <c r="F794" s="201"/>
      <c r="G794" s="201"/>
      <c r="H794" s="201"/>
      <c r="I794" s="201"/>
      <c r="J794" s="201"/>
      <c r="K794" s="201"/>
      <c r="L794" s="201"/>
    </row>
    <row r="795" spans="1:12">
      <c r="A795" s="201"/>
      <c r="B795" s="201"/>
      <c r="C795" s="201"/>
      <c r="D795" s="201"/>
      <c r="E795" s="201"/>
      <c r="F795" s="201"/>
      <c r="G795" s="201"/>
      <c r="H795" s="201"/>
      <c r="I795" s="201"/>
      <c r="J795" s="201"/>
      <c r="K795" s="201"/>
      <c r="L795" s="201"/>
    </row>
    <row r="796" spans="1:12">
      <c r="A796" s="201"/>
      <c r="B796" s="201" t="s">
        <v>705</v>
      </c>
      <c r="C796" s="201"/>
      <c r="D796" s="201" t="s">
        <v>706</v>
      </c>
      <c r="E796" s="201"/>
      <c r="F796" s="201"/>
      <c r="G796" s="201"/>
      <c r="H796" s="201" t="s">
        <v>707</v>
      </c>
      <c r="I796" s="201"/>
      <c r="J796" s="201"/>
      <c r="K796" s="201"/>
      <c r="L796" s="201"/>
    </row>
    <row r="797" spans="1:12">
      <c r="A797" s="334"/>
      <c r="B797" s="334"/>
      <c r="C797" s="334" t="s">
        <v>708</v>
      </c>
      <c r="D797" s="334" t="s">
        <v>709</v>
      </c>
      <c r="E797" s="334"/>
      <c r="F797" s="334"/>
      <c r="G797" s="334"/>
      <c r="H797" s="334" t="s">
        <v>710</v>
      </c>
      <c r="I797" s="334"/>
      <c r="J797" s="334"/>
      <c r="K797" s="334"/>
      <c r="L797" s="334"/>
    </row>
    <row r="798" spans="1:12">
      <c r="A798" s="334"/>
      <c r="B798" s="334" t="s">
        <v>711</v>
      </c>
      <c r="C798" s="334"/>
      <c r="D798" s="334"/>
      <c r="E798" s="334"/>
      <c r="F798" s="334"/>
      <c r="G798" s="334"/>
      <c r="H798" s="334"/>
      <c r="I798" s="334"/>
      <c r="J798" s="334"/>
      <c r="K798" s="334"/>
      <c r="L798" s="334"/>
    </row>
    <row r="799" spans="1:12">
      <c r="C799" s="334" t="s">
        <v>712</v>
      </c>
    </row>
    <row r="800" spans="1:12">
      <c r="C800" s="334"/>
    </row>
    <row r="801" spans="1:12">
      <c r="A801" s="1" t="s">
        <v>657</v>
      </c>
      <c r="B801" s="1"/>
      <c r="C801" s="1"/>
      <c r="L801" s="176" t="s">
        <v>658</v>
      </c>
    </row>
    <row r="802" spans="1:12">
      <c r="A802" s="1" t="s">
        <v>928</v>
      </c>
      <c r="B802" s="1"/>
      <c r="C802" s="1"/>
    </row>
    <row r="804" spans="1:12" ht="18.75">
      <c r="A804" s="257" t="s">
        <v>660</v>
      </c>
      <c r="B804" s="258"/>
      <c r="C804" s="258"/>
      <c r="D804" s="258"/>
      <c r="E804" s="258"/>
      <c r="F804" s="258"/>
      <c r="G804" s="258"/>
      <c r="H804" s="258"/>
      <c r="I804" s="258"/>
      <c r="J804" s="258"/>
      <c r="K804" s="258"/>
      <c r="L804" s="259"/>
    </row>
    <row r="805" spans="1:12" ht="15.75">
      <c r="A805" s="260" t="s">
        <v>661</v>
      </c>
      <c r="B805" s="261"/>
      <c r="C805" s="261"/>
      <c r="D805" s="261"/>
      <c r="E805" s="261"/>
      <c r="F805" s="261"/>
      <c r="G805" s="261"/>
      <c r="H805" s="261"/>
      <c r="I805" s="261"/>
      <c r="J805" s="261"/>
      <c r="K805" s="261"/>
      <c r="L805" s="262"/>
    </row>
    <row r="806" spans="1:12" ht="15.75">
      <c r="A806" s="263"/>
      <c r="B806" s="264"/>
      <c r="C806" s="264"/>
      <c r="D806" s="264"/>
      <c r="E806" s="264"/>
      <c r="F806" s="264"/>
      <c r="G806" s="264"/>
      <c r="H806" s="264"/>
      <c r="I806" s="264"/>
      <c r="J806" s="264"/>
      <c r="K806" s="264"/>
      <c r="L806" s="265"/>
    </row>
    <row r="807" spans="1:12" ht="15.75">
      <c r="A807" s="400" t="s">
        <v>929</v>
      </c>
      <c r="B807" s="264"/>
      <c r="C807" s="264"/>
      <c r="D807" s="264"/>
      <c r="E807" s="264"/>
      <c r="F807" s="264"/>
      <c r="G807" s="264"/>
      <c r="H807" s="264"/>
      <c r="I807" s="264"/>
      <c r="J807" s="264"/>
      <c r="K807" s="264"/>
      <c r="L807" s="265"/>
    </row>
    <row r="808" spans="1:12">
      <c r="A808" s="404"/>
      <c r="B808" s="128"/>
      <c r="C808" s="128"/>
      <c r="D808" s="128"/>
      <c r="E808" s="128"/>
      <c r="F808" s="128"/>
      <c r="G808" s="128"/>
      <c r="H808" s="128"/>
      <c r="I808" s="128"/>
      <c r="J808" s="128"/>
      <c r="K808" s="128"/>
      <c r="L808" s="129"/>
    </row>
    <row r="809" spans="1:12" ht="15.75">
      <c r="A809" s="267" t="s">
        <v>663</v>
      </c>
      <c r="B809" s="268"/>
      <c r="C809" s="270"/>
      <c r="D809" s="270"/>
      <c r="E809" s="273" t="s">
        <v>664</v>
      </c>
      <c r="F809" s="271"/>
      <c r="G809" s="272"/>
      <c r="H809" s="273" t="s">
        <v>665</v>
      </c>
      <c r="I809" s="271"/>
      <c r="J809" s="272"/>
      <c r="K809" s="269"/>
      <c r="L809" s="336"/>
    </row>
    <row r="810" spans="1:12" ht="15.75">
      <c r="A810" s="274" t="s">
        <v>667</v>
      </c>
      <c r="B810" s="275"/>
      <c r="C810" s="277" t="s">
        <v>668</v>
      </c>
      <c r="D810" s="277" t="s">
        <v>669</v>
      </c>
      <c r="E810" s="273" t="s">
        <v>670</v>
      </c>
      <c r="F810" s="271"/>
      <c r="G810" s="272"/>
      <c r="H810" s="273" t="s">
        <v>670</v>
      </c>
      <c r="I810" s="271"/>
      <c r="J810" s="272"/>
      <c r="K810" s="278" t="s">
        <v>666</v>
      </c>
      <c r="L810" s="279"/>
    </row>
    <row r="811" spans="1:12" ht="15.75">
      <c r="A811" s="284" t="s">
        <v>672</v>
      </c>
      <c r="B811" s="357" t="s">
        <v>673</v>
      </c>
      <c r="C811" s="283"/>
      <c r="D811" s="283"/>
      <c r="E811" s="284" t="s">
        <v>674</v>
      </c>
      <c r="F811" s="285" t="s">
        <v>675</v>
      </c>
      <c r="G811" s="286"/>
      <c r="H811" s="284" t="s">
        <v>674</v>
      </c>
      <c r="I811" s="287" t="s">
        <v>675</v>
      </c>
      <c r="J811" s="268"/>
      <c r="K811" s="278" t="s">
        <v>671</v>
      </c>
      <c r="L811" s="279"/>
    </row>
    <row r="812" spans="1:12">
      <c r="A812" s="293">
        <v>1</v>
      </c>
      <c r="B812" s="291">
        <v>2</v>
      </c>
      <c r="C812" s="293">
        <v>3</v>
      </c>
      <c r="D812" s="293">
        <v>4</v>
      </c>
      <c r="E812" s="293">
        <v>5</v>
      </c>
      <c r="F812" s="294">
        <v>6</v>
      </c>
      <c r="G812" s="295"/>
      <c r="H812" s="293">
        <v>7</v>
      </c>
      <c r="I812" s="294">
        <v>8</v>
      </c>
      <c r="J812" s="295"/>
      <c r="K812" s="296">
        <v>9</v>
      </c>
      <c r="L812" s="295"/>
    </row>
    <row r="813" spans="1:12" ht="16.5">
      <c r="A813" s="308"/>
      <c r="B813" s="233"/>
      <c r="D813" s="319"/>
      <c r="E813" s="310"/>
      <c r="F813" s="315"/>
      <c r="G813" s="312"/>
      <c r="H813" s="310"/>
      <c r="I813" s="315"/>
      <c r="J813" s="312"/>
      <c r="K813" s="316"/>
      <c r="L813" s="312"/>
    </row>
    <row r="814" spans="1:12" ht="16.5">
      <c r="A814" s="308"/>
      <c r="B814" s="233"/>
      <c r="C814" s="299" t="s">
        <v>676</v>
      </c>
      <c r="D814" s="319"/>
      <c r="E814" s="310"/>
      <c r="F814" s="315"/>
      <c r="G814" s="312"/>
      <c r="H814" s="310"/>
      <c r="I814" s="315"/>
      <c r="J814" s="312"/>
      <c r="K814" s="316"/>
      <c r="L814" s="312"/>
    </row>
    <row r="815" spans="1:12" ht="16.5">
      <c r="A815" s="308"/>
      <c r="B815" s="233"/>
      <c r="C815" s="77"/>
      <c r="D815" s="319"/>
      <c r="E815" s="310"/>
      <c r="F815" s="315"/>
      <c r="G815" s="312"/>
      <c r="H815" s="310"/>
      <c r="I815" s="315"/>
      <c r="J815" s="312"/>
      <c r="K815" s="316"/>
      <c r="L815" s="312"/>
    </row>
    <row r="816" spans="1:12" ht="16.5">
      <c r="A816" s="308">
        <v>1</v>
      </c>
      <c r="B816" s="233"/>
      <c r="C816" s="77" t="s">
        <v>889</v>
      </c>
      <c r="D816" s="319"/>
      <c r="E816" s="310"/>
      <c r="F816" s="315"/>
      <c r="G816" s="312"/>
      <c r="H816" s="310"/>
      <c r="I816" s="315"/>
      <c r="J816" s="312"/>
      <c r="K816" s="316"/>
      <c r="L816" s="312"/>
    </row>
    <row r="817" spans="1:14" ht="16.5">
      <c r="A817" s="308"/>
      <c r="B817" s="233"/>
      <c r="C817" s="77" t="s">
        <v>835</v>
      </c>
      <c r="D817" s="319" t="s">
        <v>930</v>
      </c>
      <c r="E817" s="310" t="s">
        <v>689</v>
      </c>
      <c r="F817" s="315" t="s">
        <v>36</v>
      </c>
      <c r="G817" s="312">
        <v>579744</v>
      </c>
      <c r="H817" s="310" t="s">
        <v>690</v>
      </c>
      <c r="I817" s="315" t="s">
        <v>36</v>
      </c>
      <c r="J817" s="312">
        <v>659688</v>
      </c>
      <c r="K817" s="316" t="s">
        <v>36</v>
      </c>
      <c r="L817" s="312">
        <v>79944</v>
      </c>
      <c r="N817" s="46"/>
    </row>
    <row r="818" spans="1:14" ht="16.5">
      <c r="A818" s="308"/>
      <c r="B818" s="233"/>
      <c r="C818" s="77"/>
      <c r="D818" s="319"/>
      <c r="E818" s="310"/>
      <c r="F818" s="315"/>
      <c r="G818" s="312"/>
      <c r="H818" s="310"/>
      <c r="I818" s="315"/>
      <c r="J818" s="312"/>
      <c r="K818" s="316"/>
      <c r="L818" s="312"/>
    </row>
    <row r="819" spans="1:14" ht="16.5">
      <c r="A819" s="308">
        <v>2</v>
      </c>
      <c r="B819" s="233"/>
      <c r="C819" s="77" t="s">
        <v>931</v>
      </c>
      <c r="D819" s="319" t="s">
        <v>932</v>
      </c>
      <c r="E819" s="310" t="s">
        <v>933</v>
      </c>
      <c r="F819" s="315"/>
      <c r="G819" s="312">
        <v>115332</v>
      </c>
      <c r="H819" s="310" t="s">
        <v>934</v>
      </c>
      <c r="I819" s="315"/>
      <c r="J819" s="312">
        <v>119832</v>
      </c>
      <c r="K819" s="316"/>
      <c r="L819" s="312">
        <v>4500</v>
      </c>
      <c r="N819" s="46"/>
    </row>
    <row r="820" spans="1:14" ht="16.5">
      <c r="A820" s="308"/>
      <c r="B820" s="233"/>
      <c r="C820" s="77"/>
      <c r="D820" s="319"/>
      <c r="E820" s="310"/>
      <c r="F820" s="315"/>
      <c r="G820" s="312"/>
      <c r="H820" s="310"/>
      <c r="I820" s="315"/>
      <c r="J820" s="312"/>
      <c r="K820" s="316"/>
      <c r="L820" s="312"/>
    </row>
    <row r="821" spans="1:14" ht="16.5">
      <c r="A821" s="308"/>
      <c r="B821" s="233"/>
      <c r="C821" s="299"/>
      <c r="D821" s="319"/>
      <c r="E821" s="310"/>
      <c r="F821" s="315"/>
      <c r="G821" s="312"/>
      <c r="H821" s="310"/>
      <c r="I821" s="315"/>
      <c r="J821" s="312"/>
      <c r="K821" s="316"/>
      <c r="L821" s="312"/>
    </row>
    <row r="822" spans="1:14" ht="16.5">
      <c r="A822" s="408"/>
      <c r="B822" s="349"/>
      <c r="C822" s="349" t="s">
        <v>743</v>
      </c>
      <c r="D822" s="349"/>
      <c r="E822" s="433"/>
      <c r="F822" s="434" t="s">
        <v>36</v>
      </c>
      <c r="G822" s="435">
        <f>SUM(G815:G821)</f>
        <v>695076</v>
      </c>
      <c r="H822" s="433"/>
      <c r="I822" s="410" t="s">
        <v>36</v>
      </c>
      <c r="J822" s="435">
        <f>SUM(J815:J821)</f>
        <v>779520</v>
      </c>
      <c r="K822" s="410" t="s">
        <v>36</v>
      </c>
      <c r="L822" s="435">
        <f>SUM(L814:L821)</f>
        <v>84444</v>
      </c>
    </row>
    <row r="823" spans="1:14" ht="16.5">
      <c r="A823" s="358"/>
      <c r="B823" s="436"/>
      <c r="C823" s="436"/>
      <c r="D823" s="437"/>
      <c r="E823" s="438"/>
      <c r="F823" s="439"/>
      <c r="G823" s="440"/>
      <c r="H823" s="438"/>
      <c r="I823" s="439"/>
      <c r="J823" s="440"/>
      <c r="K823" s="439"/>
      <c r="L823" s="440"/>
    </row>
    <row r="824" spans="1:14" ht="16.5">
      <c r="A824" s="77"/>
      <c r="B824" s="233"/>
      <c r="C824" s="233"/>
      <c r="D824" s="233"/>
      <c r="E824" s="320"/>
      <c r="F824" s="315"/>
      <c r="G824" s="320"/>
      <c r="H824" s="320"/>
      <c r="I824" s="315"/>
      <c r="J824" s="320"/>
      <c r="K824" s="315"/>
      <c r="L824" s="320"/>
    </row>
    <row r="825" spans="1:14" ht="16.5">
      <c r="A825" s="77"/>
      <c r="B825" s="233"/>
      <c r="C825" s="233"/>
      <c r="D825" s="233"/>
      <c r="E825" s="320"/>
      <c r="F825" s="315"/>
      <c r="G825" s="320"/>
      <c r="H825" s="320"/>
      <c r="I825" s="315"/>
      <c r="J825" s="320"/>
      <c r="K825" s="315"/>
      <c r="L825" s="320"/>
    </row>
    <row r="826" spans="1:14" ht="16.5">
      <c r="A826" s="77"/>
      <c r="B826" s="233"/>
      <c r="C826" s="233"/>
      <c r="D826" s="233"/>
      <c r="E826" s="320"/>
      <c r="F826" s="315"/>
      <c r="G826" s="320"/>
      <c r="H826" s="320"/>
      <c r="I826" s="315"/>
      <c r="J826" s="320"/>
      <c r="K826" s="315"/>
      <c r="L826" s="320"/>
    </row>
    <row r="827" spans="1:14" ht="16.5">
      <c r="A827" s="398"/>
      <c r="B827" s="323"/>
      <c r="C827" s="323"/>
      <c r="D827" s="323"/>
      <c r="E827" s="441"/>
      <c r="F827" s="326"/>
      <c r="G827" s="441"/>
      <c r="H827" s="441"/>
      <c r="I827" s="326"/>
      <c r="J827" s="441"/>
      <c r="K827" s="326"/>
      <c r="L827" s="441"/>
    </row>
    <row r="828" spans="1:14" ht="16.5">
      <c r="A828" s="86"/>
      <c r="B828" s="86"/>
      <c r="C828" s="86"/>
      <c r="D828" s="86"/>
      <c r="E828" s="315"/>
      <c r="F828" s="315"/>
      <c r="G828" s="315"/>
      <c r="H828" s="315"/>
      <c r="I828" s="315"/>
      <c r="J828" s="315"/>
      <c r="K828" s="315"/>
      <c r="L828" s="315"/>
    </row>
    <row r="829" spans="1:14">
      <c r="A829" s="201" t="s">
        <v>703</v>
      </c>
      <c r="C829" s="201"/>
      <c r="D829" s="201" t="s">
        <v>704</v>
      </c>
      <c r="E829" s="201"/>
      <c r="F829" s="201"/>
      <c r="G829" s="201"/>
      <c r="H829" s="201" t="s">
        <v>441</v>
      </c>
      <c r="I829" s="201"/>
      <c r="J829" s="201"/>
      <c r="K829" s="201"/>
      <c r="L829" s="201"/>
    </row>
    <row r="830" spans="1:14">
      <c r="A830" s="201"/>
      <c r="B830" s="201"/>
      <c r="C830" s="201"/>
      <c r="D830" s="201"/>
      <c r="E830" s="201"/>
      <c r="F830" s="201"/>
      <c r="G830" s="201"/>
      <c r="H830" s="201"/>
      <c r="I830" s="201"/>
      <c r="J830" s="201"/>
      <c r="K830" s="201"/>
      <c r="L830" s="201"/>
    </row>
    <row r="831" spans="1:14">
      <c r="A831" s="201"/>
      <c r="B831" s="201"/>
      <c r="C831" s="201"/>
      <c r="D831" s="201"/>
      <c r="E831" s="201"/>
      <c r="F831" s="201"/>
      <c r="G831" s="201"/>
      <c r="H831" s="201"/>
      <c r="I831" s="201"/>
      <c r="J831" s="201"/>
      <c r="K831" s="201"/>
      <c r="L831" s="201"/>
    </row>
    <row r="832" spans="1:14">
      <c r="A832" s="201"/>
      <c r="B832" s="201" t="s">
        <v>705</v>
      </c>
      <c r="C832" s="201"/>
      <c r="D832" s="201" t="s">
        <v>706</v>
      </c>
      <c r="E832" s="201"/>
      <c r="F832" s="201"/>
      <c r="G832" s="201"/>
      <c r="H832" s="201" t="s">
        <v>707</v>
      </c>
      <c r="I832" s="201"/>
      <c r="J832" s="201"/>
      <c r="K832" s="201"/>
      <c r="L832" s="201"/>
    </row>
    <row r="833" spans="1:12">
      <c r="A833" s="334"/>
      <c r="B833" s="334"/>
      <c r="C833" s="334" t="s">
        <v>708</v>
      </c>
      <c r="D833" s="334" t="s">
        <v>709</v>
      </c>
      <c r="E833" s="334"/>
      <c r="F833" s="334"/>
      <c r="G833" s="334"/>
      <c r="H833" s="334" t="s">
        <v>710</v>
      </c>
      <c r="I833" s="334"/>
      <c r="J833" s="334"/>
      <c r="K833" s="334"/>
      <c r="L833" s="334"/>
    </row>
    <row r="834" spans="1:12">
      <c r="A834" s="334"/>
      <c r="B834" s="334" t="s">
        <v>711</v>
      </c>
      <c r="C834" s="334"/>
      <c r="D834" s="334"/>
      <c r="E834" s="334"/>
      <c r="F834" s="334"/>
      <c r="G834" s="334"/>
      <c r="H834" s="334"/>
      <c r="I834" s="334"/>
      <c r="J834" s="334"/>
      <c r="K834" s="334"/>
      <c r="L834" s="334"/>
    </row>
    <row r="835" spans="1:12">
      <c r="C835" s="334" t="s">
        <v>712</v>
      </c>
    </row>
    <row r="836" spans="1:12">
      <c r="C836" s="334"/>
    </row>
    <row r="837" spans="1:12">
      <c r="A837" s="1" t="s">
        <v>657</v>
      </c>
      <c r="B837" s="1"/>
      <c r="C837" s="1"/>
      <c r="L837" s="176" t="s">
        <v>658</v>
      </c>
    </row>
    <row r="838" spans="1:12">
      <c r="A838" s="1" t="s">
        <v>935</v>
      </c>
      <c r="B838" s="1"/>
      <c r="C838" s="1"/>
    </row>
    <row r="840" spans="1:12" ht="18.75">
      <c r="A840" s="257" t="s">
        <v>660</v>
      </c>
      <c r="B840" s="258"/>
      <c r="C840" s="258"/>
      <c r="D840" s="258"/>
      <c r="E840" s="258"/>
      <c r="F840" s="258"/>
      <c r="G840" s="258"/>
      <c r="H840" s="258"/>
      <c r="I840" s="258"/>
      <c r="J840" s="258"/>
      <c r="K840" s="258"/>
      <c r="L840" s="259"/>
    </row>
    <row r="841" spans="1:12" ht="15.75">
      <c r="A841" s="260" t="s">
        <v>661</v>
      </c>
      <c r="B841" s="261"/>
      <c r="C841" s="261"/>
      <c r="D841" s="261"/>
      <c r="E841" s="261"/>
      <c r="F841" s="261"/>
      <c r="G841" s="261"/>
      <c r="H841" s="261"/>
      <c r="I841" s="261"/>
      <c r="J841" s="261"/>
      <c r="K841" s="261"/>
      <c r="L841" s="262"/>
    </row>
    <row r="842" spans="1:12" ht="15.75">
      <c r="A842" s="263"/>
      <c r="B842" s="264"/>
      <c r="C842" s="264"/>
      <c r="D842" s="264"/>
      <c r="E842" s="264"/>
      <c r="F842" s="264"/>
      <c r="G842" s="264"/>
      <c r="H842" s="264"/>
      <c r="I842" s="264"/>
      <c r="J842" s="264"/>
      <c r="K842" s="264"/>
      <c r="L842" s="265"/>
    </row>
    <row r="843" spans="1:12" ht="15.75">
      <c r="A843" s="400" t="s">
        <v>929</v>
      </c>
      <c r="B843" s="264"/>
      <c r="C843" s="264"/>
      <c r="D843" s="264"/>
      <c r="E843" s="264"/>
      <c r="F843" s="264"/>
      <c r="G843" s="264"/>
      <c r="H843" s="264"/>
      <c r="I843" s="264"/>
      <c r="J843" s="264"/>
      <c r="K843" s="264"/>
      <c r="L843" s="265"/>
    </row>
    <row r="844" spans="1:12">
      <c r="A844" s="404"/>
      <c r="B844" s="128"/>
      <c r="C844" s="128"/>
      <c r="D844" s="128"/>
      <c r="E844" s="128"/>
      <c r="F844" s="128"/>
      <c r="G844" s="128"/>
      <c r="H844" s="128"/>
      <c r="I844" s="128"/>
      <c r="J844" s="128"/>
      <c r="K844" s="128"/>
      <c r="L844" s="129"/>
    </row>
    <row r="845" spans="1:12" ht="15.75">
      <c r="A845" s="267" t="s">
        <v>663</v>
      </c>
      <c r="B845" s="268"/>
      <c r="C845" s="270"/>
      <c r="D845" s="270"/>
      <c r="E845" s="273" t="s">
        <v>664</v>
      </c>
      <c r="F845" s="271"/>
      <c r="G845" s="272"/>
      <c r="H845" s="273" t="s">
        <v>665</v>
      </c>
      <c r="I845" s="271"/>
      <c r="J845" s="272"/>
      <c r="K845" s="269"/>
      <c r="L845" s="336"/>
    </row>
    <row r="846" spans="1:12" ht="15.75">
      <c r="A846" s="274" t="s">
        <v>667</v>
      </c>
      <c r="B846" s="275"/>
      <c r="C846" s="277" t="s">
        <v>668</v>
      </c>
      <c r="D846" s="277" t="s">
        <v>669</v>
      </c>
      <c r="E846" s="273" t="s">
        <v>670</v>
      </c>
      <c r="F846" s="271"/>
      <c r="G846" s="272"/>
      <c r="H846" s="273" t="s">
        <v>670</v>
      </c>
      <c r="I846" s="271"/>
      <c r="J846" s="272"/>
      <c r="K846" s="278" t="s">
        <v>666</v>
      </c>
      <c r="L846" s="279"/>
    </row>
    <row r="847" spans="1:12" ht="15.75">
      <c r="A847" s="284" t="s">
        <v>672</v>
      </c>
      <c r="B847" s="357" t="s">
        <v>673</v>
      </c>
      <c r="C847" s="339"/>
      <c r="D847" s="339"/>
      <c r="E847" s="357" t="s">
        <v>674</v>
      </c>
      <c r="F847" s="285" t="s">
        <v>675</v>
      </c>
      <c r="G847" s="286"/>
      <c r="H847" s="357" t="s">
        <v>674</v>
      </c>
      <c r="I847" s="287" t="s">
        <v>675</v>
      </c>
      <c r="J847" s="268"/>
      <c r="K847" s="346" t="s">
        <v>671</v>
      </c>
      <c r="L847" s="279"/>
    </row>
    <row r="848" spans="1:12">
      <c r="A848" s="293">
        <v>1</v>
      </c>
      <c r="B848" s="291">
        <v>2</v>
      </c>
      <c r="C848" s="291">
        <v>3</v>
      </c>
      <c r="D848" s="291">
        <v>4</v>
      </c>
      <c r="E848" s="291">
        <v>5</v>
      </c>
      <c r="F848" s="294">
        <v>6</v>
      </c>
      <c r="G848" s="295"/>
      <c r="H848" s="291">
        <v>7</v>
      </c>
      <c r="I848" s="294">
        <v>8</v>
      </c>
      <c r="J848" s="295"/>
      <c r="K848" s="294">
        <v>9</v>
      </c>
      <c r="L848" s="295"/>
    </row>
    <row r="849" spans="1:12">
      <c r="A849" s="124"/>
      <c r="B849" s="125"/>
      <c r="C849" s="430"/>
      <c r="D849" s="125"/>
      <c r="E849" s="125"/>
      <c r="F849" s="6"/>
      <c r="G849" s="125"/>
      <c r="H849" s="125"/>
      <c r="I849" s="6"/>
      <c r="J849" s="125"/>
      <c r="K849" s="6"/>
      <c r="L849" s="125"/>
    </row>
    <row r="850" spans="1:12" ht="16.5">
      <c r="A850" s="308"/>
      <c r="B850" s="233"/>
      <c r="C850" s="299" t="s">
        <v>850</v>
      </c>
      <c r="D850" s="309"/>
      <c r="E850" s="317"/>
      <c r="F850" s="315"/>
      <c r="G850" s="312"/>
      <c r="H850" s="317"/>
      <c r="I850" s="315"/>
      <c r="J850" s="312"/>
      <c r="K850" s="315"/>
      <c r="L850" s="312"/>
    </row>
    <row r="851" spans="1:12" ht="16.5">
      <c r="A851" s="308"/>
      <c r="B851" s="233"/>
      <c r="C851" s="431"/>
      <c r="D851" s="309"/>
      <c r="E851" s="317"/>
      <c r="F851" s="315"/>
      <c r="G851" s="312"/>
      <c r="H851" s="317"/>
      <c r="I851" s="315"/>
      <c r="J851" s="312"/>
      <c r="K851" s="315"/>
      <c r="L851" s="312"/>
    </row>
    <row r="852" spans="1:12" ht="16.5">
      <c r="A852" s="308"/>
      <c r="B852" s="341">
        <v>1</v>
      </c>
      <c r="C852" s="233" t="s">
        <v>746</v>
      </c>
      <c r="D852" s="309" t="s">
        <v>936</v>
      </c>
      <c r="E852" s="317"/>
      <c r="F852" s="315"/>
      <c r="G852" s="312">
        <v>52800</v>
      </c>
      <c r="H852" s="310"/>
      <c r="I852" s="315"/>
      <c r="J852" s="312">
        <v>105000</v>
      </c>
      <c r="K852" s="315"/>
      <c r="L852" s="312">
        <f>J852-G852</f>
        <v>52200</v>
      </c>
    </row>
    <row r="853" spans="1:12" ht="16.5">
      <c r="A853" s="308"/>
      <c r="B853" s="341"/>
      <c r="C853" s="233"/>
      <c r="D853" s="309"/>
      <c r="E853" s="317"/>
      <c r="F853" s="315"/>
      <c r="G853" s="312"/>
      <c r="H853" s="310"/>
      <c r="I853" s="315"/>
      <c r="J853" s="312"/>
      <c r="K853" s="315"/>
      <c r="L853" s="312"/>
    </row>
    <row r="854" spans="1:12" ht="16.5">
      <c r="A854" s="308"/>
      <c r="B854" s="341">
        <v>2</v>
      </c>
      <c r="C854" s="233" t="s">
        <v>746</v>
      </c>
      <c r="D854" s="309" t="s">
        <v>717</v>
      </c>
      <c r="E854" s="317"/>
      <c r="F854" s="315"/>
      <c r="G854" s="312">
        <v>52200</v>
      </c>
      <c r="H854" s="310"/>
      <c r="I854" s="315"/>
      <c r="J854" s="312">
        <v>0</v>
      </c>
      <c r="K854" s="315"/>
      <c r="L854" s="312">
        <f>J854-G854</f>
        <v>-52200</v>
      </c>
    </row>
    <row r="855" spans="1:12" ht="16.5">
      <c r="A855" s="124"/>
      <c r="B855" s="125"/>
      <c r="C855" s="430"/>
      <c r="D855" s="125"/>
      <c r="E855" s="125"/>
      <c r="F855" s="442"/>
      <c r="G855" s="320"/>
      <c r="H855" s="340"/>
      <c r="I855" s="442"/>
      <c r="J855" s="320"/>
      <c r="K855" s="442"/>
      <c r="L855" s="320"/>
    </row>
    <row r="856" spans="1:12" ht="16.5">
      <c r="A856" s="408"/>
      <c r="B856" s="349"/>
      <c r="C856" s="349" t="s">
        <v>743</v>
      </c>
      <c r="D856" s="349"/>
      <c r="E856" s="433"/>
      <c r="F856" s="443" t="s">
        <v>36</v>
      </c>
      <c r="G856" s="444">
        <f>SUM(G850:G855)</f>
        <v>105000</v>
      </c>
      <c r="H856" s="388"/>
      <c r="I856" s="389" t="s">
        <v>36</v>
      </c>
      <c r="J856" s="444">
        <f>SUM(J850:J855)</f>
        <v>105000</v>
      </c>
      <c r="K856" s="389" t="s">
        <v>36</v>
      </c>
      <c r="L856" s="444">
        <f>SUM(L851:L855)</f>
        <v>0</v>
      </c>
    </row>
    <row r="857" spans="1:12">
      <c r="A857" s="124"/>
      <c r="B857" s="125"/>
      <c r="C857" s="430"/>
      <c r="D857" s="125"/>
      <c r="E857" s="125"/>
      <c r="F857" s="6"/>
      <c r="G857" s="125"/>
      <c r="H857" s="125"/>
      <c r="I857" s="6"/>
      <c r="J857" s="125"/>
      <c r="K857" s="6"/>
      <c r="L857" s="125"/>
    </row>
    <row r="858" spans="1:12">
      <c r="A858" s="124"/>
      <c r="B858" s="125"/>
      <c r="C858" s="430"/>
      <c r="D858" s="125"/>
      <c r="E858" s="125"/>
      <c r="F858" s="6"/>
      <c r="G858" s="125"/>
      <c r="H858" s="125"/>
      <c r="I858" s="6"/>
      <c r="J858" s="125"/>
      <c r="K858" s="6"/>
      <c r="L858" s="125"/>
    </row>
    <row r="859" spans="1:12">
      <c r="A859" s="124"/>
      <c r="B859" s="125"/>
      <c r="C859" s="430"/>
      <c r="D859" s="125"/>
      <c r="E859" s="125"/>
      <c r="F859" s="6"/>
      <c r="G859" s="125"/>
      <c r="H859" s="125"/>
      <c r="I859" s="6"/>
      <c r="J859" s="125"/>
      <c r="K859" s="6"/>
      <c r="L859" s="125"/>
    </row>
    <row r="860" spans="1:12">
      <c r="A860" s="124"/>
      <c r="B860" s="125"/>
      <c r="C860" s="430"/>
      <c r="D860" s="125"/>
      <c r="E860" s="125"/>
      <c r="F860" s="6"/>
      <c r="G860" s="125"/>
      <c r="H860" s="125"/>
      <c r="I860" s="6"/>
      <c r="J860" s="125"/>
      <c r="K860" s="6"/>
      <c r="L860" s="125"/>
    </row>
    <row r="861" spans="1:12">
      <c r="A861" s="124"/>
      <c r="B861" s="125"/>
      <c r="C861" s="430"/>
      <c r="D861" s="125"/>
      <c r="E861" s="125"/>
      <c r="F861" s="6"/>
      <c r="G861" s="125"/>
      <c r="H861" s="125"/>
      <c r="I861" s="6"/>
      <c r="J861" s="125"/>
      <c r="K861" s="6"/>
      <c r="L861" s="125"/>
    </row>
    <row r="862" spans="1:12">
      <c r="A862" s="127"/>
      <c r="B862" s="129"/>
      <c r="C862" s="445"/>
      <c r="D862" s="129"/>
      <c r="E862" s="129"/>
      <c r="F862" s="128"/>
      <c r="G862" s="129"/>
      <c r="H862" s="129"/>
      <c r="I862" s="128"/>
      <c r="J862" s="129"/>
      <c r="K862" s="128"/>
      <c r="L862" s="129"/>
    </row>
    <row r="863" spans="1:12">
      <c r="C863" s="334"/>
    </row>
    <row r="864" spans="1:12">
      <c r="A864" s="201" t="s">
        <v>703</v>
      </c>
      <c r="C864" s="201"/>
      <c r="D864" s="201" t="s">
        <v>704</v>
      </c>
      <c r="E864" s="201"/>
      <c r="F864" s="201"/>
      <c r="G864" s="201"/>
      <c r="H864" s="201" t="s">
        <v>441</v>
      </c>
      <c r="I864" s="201"/>
      <c r="J864" s="201"/>
      <c r="K864" s="201"/>
      <c r="L864" s="201"/>
    </row>
    <row r="865" spans="1:12">
      <c r="A865" s="201"/>
      <c r="B865" s="201"/>
      <c r="C865" s="201"/>
      <c r="D865" s="201"/>
      <c r="E865" s="201"/>
      <c r="F865" s="201"/>
      <c r="G865" s="201"/>
      <c r="H865" s="201"/>
      <c r="I865" s="201"/>
      <c r="J865" s="201"/>
      <c r="K865" s="201"/>
      <c r="L865" s="201"/>
    </row>
    <row r="866" spans="1:12">
      <c r="A866" s="201"/>
      <c r="B866" s="201"/>
      <c r="C866" s="201"/>
      <c r="D866" s="201"/>
      <c r="E866" s="201"/>
      <c r="F866" s="201"/>
      <c r="G866" s="201"/>
      <c r="H866" s="201"/>
      <c r="I866" s="201"/>
      <c r="J866" s="201"/>
      <c r="K866" s="201"/>
      <c r="L866" s="201"/>
    </row>
    <row r="867" spans="1:12">
      <c r="A867" s="201"/>
      <c r="B867" s="201" t="s">
        <v>705</v>
      </c>
      <c r="C867" s="201"/>
      <c r="D867" s="201" t="s">
        <v>706</v>
      </c>
      <c r="E867" s="201"/>
      <c r="F867" s="201"/>
      <c r="G867" s="201"/>
      <c r="H867" s="201" t="s">
        <v>707</v>
      </c>
      <c r="I867" s="201"/>
      <c r="J867" s="201"/>
      <c r="K867" s="201"/>
      <c r="L867" s="201"/>
    </row>
    <row r="868" spans="1:12">
      <c r="A868" s="334"/>
      <c r="B868" s="334"/>
      <c r="C868" s="334" t="s">
        <v>708</v>
      </c>
      <c r="D868" s="334" t="s">
        <v>709</v>
      </c>
      <c r="E868" s="334"/>
      <c r="F868" s="334"/>
      <c r="G868" s="334"/>
      <c r="H868" s="334" t="s">
        <v>710</v>
      </c>
      <c r="I868" s="334"/>
      <c r="J868" s="334"/>
      <c r="K868" s="334"/>
      <c r="L868" s="334"/>
    </row>
    <row r="869" spans="1:12">
      <c r="A869" s="334"/>
      <c r="B869" s="334" t="s">
        <v>711</v>
      </c>
      <c r="C869" s="334"/>
      <c r="D869" s="334"/>
      <c r="E869" s="334"/>
      <c r="F869" s="334"/>
      <c r="G869" s="334"/>
      <c r="H869" s="334"/>
      <c r="I869" s="334"/>
      <c r="J869" s="334"/>
      <c r="K869" s="334"/>
      <c r="L869" s="334"/>
    </row>
    <row r="870" spans="1:12">
      <c r="C870" s="334" t="s">
        <v>712</v>
      </c>
    </row>
    <row r="871" spans="1:12">
      <c r="C871" s="334"/>
    </row>
    <row r="872" spans="1:12">
      <c r="C872" s="334"/>
    </row>
    <row r="873" spans="1:12">
      <c r="A873" s="1" t="s">
        <v>657</v>
      </c>
      <c r="B873" s="1"/>
      <c r="C873" s="1"/>
      <c r="L873" s="176" t="s">
        <v>658</v>
      </c>
    </row>
    <row r="874" spans="1:12">
      <c r="A874" s="1" t="s">
        <v>937</v>
      </c>
      <c r="B874" s="1"/>
      <c r="C874" s="1"/>
    </row>
    <row r="876" spans="1:12" ht="18.75">
      <c r="A876" s="257" t="s">
        <v>660</v>
      </c>
      <c r="B876" s="258"/>
      <c r="C876" s="258"/>
      <c r="D876" s="258"/>
      <c r="E876" s="258"/>
      <c r="F876" s="258"/>
      <c r="G876" s="258"/>
      <c r="H876" s="258"/>
      <c r="I876" s="258"/>
      <c r="J876" s="258"/>
      <c r="K876" s="258"/>
      <c r="L876" s="259"/>
    </row>
    <row r="877" spans="1:12" ht="15.75">
      <c r="A877" s="260" t="s">
        <v>661</v>
      </c>
      <c r="B877" s="261"/>
      <c r="C877" s="261"/>
      <c r="D877" s="261"/>
      <c r="E877" s="261"/>
      <c r="F877" s="261"/>
      <c r="G877" s="261"/>
      <c r="H877" s="261"/>
      <c r="I877" s="261"/>
      <c r="J877" s="261"/>
      <c r="K877" s="261"/>
      <c r="L877" s="262"/>
    </row>
    <row r="878" spans="1:12" ht="15.75">
      <c r="A878" s="263"/>
      <c r="B878" s="264"/>
      <c r="C878" s="264"/>
      <c r="D878" s="264"/>
      <c r="E878" s="264"/>
      <c r="F878" s="264"/>
      <c r="G878" s="264"/>
      <c r="H878" s="264"/>
      <c r="I878" s="264"/>
      <c r="J878" s="264"/>
      <c r="K878" s="264"/>
      <c r="L878" s="265"/>
    </row>
    <row r="879" spans="1:12" ht="15.75">
      <c r="A879" s="400" t="s">
        <v>938</v>
      </c>
      <c r="B879" s="264"/>
      <c r="C879" s="264"/>
      <c r="D879" s="264"/>
      <c r="E879" s="264"/>
      <c r="F879" s="264"/>
      <c r="G879" s="264"/>
      <c r="H879" s="264"/>
      <c r="I879" s="264"/>
      <c r="J879" s="264"/>
      <c r="K879" s="264"/>
      <c r="L879" s="265"/>
    </row>
    <row r="880" spans="1:12">
      <c r="A880" s="404"/>
      <c r="B880" s="128"/>
      <c r="C880" s="128"/>
      <c r="D880" s="128"/>
      <c r="E880" s="128"/>
      <c r="F880" s="128"/>
      <c r="G880" s="128"/>
      <c r="H880" s="128"/>
      <c r="I880" s="128"/>
      <c r="J880" s="128"/>
      <c r="K880" s="128"/>
      <c r="L880" s="129"/>
    </row>
    <row r="881" spans="1:12" ht="15.75">
      <c r="A881" s="267" t="s">
        <v>663</v>
      </c>
      <c r="B881" s="268"/>
      <c r="C881" s="270"/>
      <c r="D881" s="270"/>
      <c r="E881" s="273" t="s">
        <v>664</v>
      </c>
      <c r="F881" s="271"/>
      <c r="G881" s="272"/>
      <c r="H881" s="271" t="s">
        <v>665</v>
      </c>
      <c r="I881" s="271"/>
      <c r="J881" s="272"/>
      <c r="K881" s="269"/>
      <c r="L881" s="336"/>
    </row>
    <row r="882" spans="1:12" ht="15.75">
      <c r="A882" s="274" t="s">
        <v>667</v>
      </c>
      <c r="B882" s="275"/>
      <c r="C882" s="277" t="s">
        <v>668</v>
      </c>
      <c r="D882" s="277" t="s">
        <v>669</v>
      </c>
      <c r="E882" s="273" t="s">
        <v>670</v>
      </c>
      <c r="F882" s="271"/>
      <c r="G882" s="272"/>
      <c r="H882" s="271" t="s">
        <v>670</v>
      </c>
      <c r="I882" s="271"/>
      <c r="J882" s="272"/>
      <c r="K882" s="278" t="s">
        <v>666</v>
      </c>
      <c r="L882" s="279"/>
    </row>
    <row r="883" spans="1:12" ht="15.75">
      <c r="A883" s="284" t="s">
        <v>672</v>
      </c>
      <c r="B883" s="357" t="s">
        <v>673</v>
      </c>
      <c r="C883" s="283"/>
      <c r="D883" s="283"/>
      <c r="E883" s="284" t="s">
        <v>674</v>
      </c>
      <c r="F883" s="345" t="s">
        <v>675</v>
      </c>
      <c r="G883" s="286"/>
      <c r="H883" s="284" t="s">
        <v>674</v>
      </c>
      <c r="I883" s="267" t="s">
        <v>675</v>
      </c>
      <c r="J883" s="268"/>
      <c r="K883" s="278" t="s">
        <v>671</v>
      </c>
      <c r="L883" s="279"/>
    </row>
    <row r="884" spans="1:12">
      <c r="A884" s="293">
        <v>1</v>
      </c>
      <c r="B884" s="291">
        <v>2</v>
      </c>
      <c r="C884" s="293">
        <v>3</v>
      </c>
      <c r="D884" s="293">
        <v>4</v>
      </c>
      <c r="E884" s="293">
        <v>5</v>
      </c>
      <c r="F884" s="296">
        <v>6</v>
      </c>
      <c r="G884" s="295"/>
      <c r="H884" s="293">
        <v>7</v>
      </c>
      <c r="I884" s="296">
        <v>8</v>
      </c>
      <c r="J884" s="295"/>
      <c r="K884" s="296">
        <v>9</v>
      </c>
      <c r="L884" s="295"/>
    </row>
    <row r="885" spans="1:12" ht="13.5" customHeight="1">
      <c r="A885" s="308"/>
      <c r="B885" s="233"/>
      <c r="C885" s="77"/>
      <c r="D885" s="319"/>
      <c r="E885" s="446"/>
      <c r="F885" s="316"/>
      <c r="G885" s="312"/>
      <c r="H885" s="310"/>
      <c r="I885" s="316"/>
      <c r="J885" s="312"/>
      <c r="K885" s="316"/>
      <c r="L885" s="312"/>
    </row>
    <row r="886" spans="1:12" ht="16.5">
      <c r="A886" s="308"/>
      <c r="B886" s="233"/>
      <c r="C886" s="299" t="s">
        <v>676</v>
      </c>
      <c r="D886" s="319"/>
      <c r="E886" s="310"/>
      <c r="F886" s="316"/>
      <c r="G886" s="312"/>
      <c r="H886" s="310"/>
      <c r="I886" s="316"/>
      <c r="J886" s="312"/>
      <c r="K886" s="316"/>
      <c r="L886" s="312"/>
    </row>
    <row r="887" spans="1:12" ht="12.75" customHeight="1">
      <c r="A887" s="308"/>
      <c r="B887" s="233"/>
      <c r="C887" s="77"/>
      <c r="D887" s="319"/>
      <c r="E887" s="310"/>
      <c r="F887" s="316"/>
      <c r="G887" s="312"/>
      <c r="H887" s="310"/>
      <c r="I887" s="316"/>
      <c r="J887" s="312"/>
      <c r="K887" s="316"/>
      <c r="L887" s="312"/>
    </row>
    <row r="888" spans="1:12" ht="16.5">
      <c r="A888" s="308">
        <v>1</v>
      </c>
      <c r="B888" s="233"/>
      <c r="C888" s="77" t="s">
        <v>939</v>
      </c>
      <c r="D888" s="319" t="s">
        <v>717</v>
      </c>
      <c r="E888" s="310" t="s">
        <v>940</v>
      </c>
      <c r="F888" s="316" t="s">
        <v>36</v>
      </c>
      <c r="G888" s="312">
        <v>772992</v>
      </c>
      <c r="H888" s="310" t="s">
        <v>941</v>
      </c>
      <c r="I888" s="316" t="s">
        <v>36</v>
      </c>
      <c r="J888" s="312">
        <v>879588</v>
      </c>
      <c r="K888" s="316" t="s">
        <v>36</v>
      </c>
      <c r="L888" s="312">
        <v>106596</v>
      </c>
    </row>
    <row r="889" spans="1:12" ht="12.75" customHeight="1">
      <c r="A889" s="308"/>
      <c r="B889" s="233"/>
      <c r="C889" s="77"/>
      <c r="D889" s="319"/>
      <c r="E889" s="310"/>
      <c r="F889" s="316"/>
      <c r="G889" s="312"/>
      <c r="H889" s="310"/>
      <c r="I889" s="316"/>
      <c r="J889" s="312"/>
      <c r="K889" s="316"/>
      <c r="L889" s="312"/>
    </row>
    <row r="890" spans="1:12" ht="16.5">
      <c r="A890" s="308">
        <v>2</v>
      </c>
      <c r="B890" s="233"/>
      <c r="C890" s="77" t="s">
        <v>942</v>
      </c>
      <c r="D890" s="319" t="s">
        <v>943</v>
      </c>
      <c r="E890" s="310" t="s">
        <v>944</v>
      </c>
      <c r="F890" s="316"/>
      <c r="G890" s="312">
        <v>392964</v>
      </c>
      <c r="H890" s="310" t="s">
        <v>945</v>
      </c>
      <c r="I890" s="316"/>
      <c r="J890" s="312">
        <v>417372</v>
      </c>
      <c r="K890" s="316"/>
      <c r="L890" s="312">
        <f>J890-G890</f>
        <v>24408</v>
      </c>
    </row>
    <row r="891" spans="1:12" ht="12.75" customHeight="1">
      <c r="A891" s="308"/>
      <c r="B891" s="233"/>
      <c r="C891" s="77"/>
      <c r="D891" s="319"/>
      <c r="E891" s="310"/>
      <c r="F891" s="316"/>
      <c r="G891" s="312"/>
      <c r="H891" s="310"/>
      <c r="I891" s="316"/>
      <c r="J891" s="312"/>
      <c r="K891" s="316"/>
      <c r="L891" s="312"/>
    </row>
    <row r="892" spans="1:12" ht="16.5">
      <c r="A892" s="308">
        <v>3</v>
      </c>
      <c r="B892" s="233"/>
      <c r="C892" s="77" t="s">
        <v>946</v>
      </c>
      <c r="D892" s="319" t="s">
        <v>947</v>
      </c>
      <c r="E892" s="310" t="s">
        <v>948</v>
      </c>
      <c r="F892" s="316"/>
      <c r="G892" s="312">
        <v>358824</v>
      </c>
      <c r="H892" s="310" t="s">
        <v>949</v>
      </c>
      <c r="I892" s="316"/>
      <c r="J892" s="312">
        <v>378540</v>
      </c>
      <c r="K892" s="316"/>
      <c r="L892" s="312">
        <v>19716</v>
      </c>
    </row>
    <row r="893" spans="1:12" ht="11.25" customHeight="1">
      <c r="A893" s="308"/>
      <c r="B893" s="233"/>
      <c r="C893" s="77"/>
      <c r="D893" s="319"/>
      <c r="E893" s="310"/>
      <c r="F893" s="316"/>
      <c r="G893" s="312"/>
      <c r="H893" s="310"/>
      <c r="I893" s="316"/>
      <c r="J893" s="312"/>
      <c r="K893" s="316"/>
      <c r="L893" s="312"/>
    </row>
    <row r="894" spans="1:12" ht="16.5">
      <c r="A894" s="308">
        <v>4</v>
      </c>
      <c r="B894" s="233"/>
      <c r="C894" s="77" t="s">
        <v>950</v>
      </c>
      <c r="D894" s="319" t="s">
        <v>951</v>
      </c>
      <c r="E894" s="310" t="s">
        <v>952</v>
      </c>
      <c r="F894" s="316"/>
      <c r="G894" s="312">
        <v>350568</v>
      </c>
      <c r="H894" s="310" t="s">
        <v>953</v>
      </c>
      <c r="I894" s="316"/>
      <c r="J894" s="312">
        <v>369588</v>
      </c>
      <c r="K894" s="316"/>
      <c r="L894" s="312">
        <v>19020</v>
      </c>
    </row>
    <row r="895" spans="1:12" ht="11.25" customHeight="1">
      <c r="A895" s="308"/>
      <c r="B895" s="233"/>
      <c r="C895" s="77"/>
      <c r="D895" s="319"/>
      <c r="E895" s="310"/>
      <c r="F895" s="316"/>
      <c r="G895" s="312"/>
      <c r="H895" s="310"/>
      <c r="I895" s="316"/>
      <c r="J895" s="312"/>
      <c r="K895" s="316"/>
      <c r="L895" s="312"/>
    </row>
    <row r="896" spans="1:12" ht="16.5">
      <c r="A896" s="308">
        <v>5</v>
      </c>
      <c r="B896" s="233"/>
      <c r="C896" s="77" t="s">
        <v>946</v>
      </c>
      <c r="D896" s="319" t="s">
        <v>954</v>
      </c>
      <c r="E896" s="310" t="s">
        <v>948</v>
      </c>
      <c r="F896" s="316"/>
      <c r="G896" s="312">
        <v>358824</v>
      </c>
      <c r="H896" s="310" t="s">
        <v>949</v>
      </c>
      <c r="I896" s="316"/>
      <c r="J896" s="312">
        <v>378540</v>
      </c>
      <c r="K896" s="316"/>
      <c r="L896" s="312">
        <v>19716</v>
      </c>
    </row>
    <row r="897" spans="1:12" ht="16.5">
      <c r="A897" s="77"/>
      <c r="B897" s="77"/>
      <c r="C897" s="447" t="s">
        <v>955</v>
      </c>
      <c r="D897" s="77"/>
      <c r="E897" s="310"/>
      <c r="F897" s="316"/>
      <c r="G897" s="312"/>
      <c r="H897" s="310"/>
      <c r="I897" s="316"/>
      <c r="J897" s="312"/>
      <c r="K897" s="316"/>
      <c r="L897" s="312"/>
    </row>
    <row r="898" spans="1:12" ht="16.5">
      <c r="A898" s="308">
        <v>6</v>
      </c>
      <c r="B898" s="77"/>
      <c r="C898" s="77" t="s">
        <v>956</v>
      </c>
      <c r="D898" s="319" t="s">
        <v>957</v>
      </c>
      <c r="E898" s="310" t="s">
        <v>958</v>
      </c>
      <c r="F898" s="316"/>
      <c r="G898" s="312">
        <v>235440</v>
      </c>
      <c r="H898" s="310" t="s">
        <v>959</v>
      </c>
      <c r="I898" s="316"/>
      <c r="J898" s="312">
        <v>242148</v>
      </c>
      <c r="K898" s="316"/>
      <c r="L898" s="312">
        <v>6708</v>
      </c>
    </row>
    <row r="899" spans="1:12">
      <c r="A899" s="308"/>
      <c r="B899" s="233"/>
      <c r="C899" s="448" t="s">
        <v>960</v>
      </c>
      <c r="D899" s="319"/>
      <c r="E899" s="124"/>
      <c r="F899" s="160"/>
      <c r="G899" s="125"/>
      <c r="H899" s="124"/>
      <c r="I899" s="160"/>
      <c r="J899" s="125"/>
      <c r="K899" s="160"/>
      <c r="L899" s="125"/>
    </row>
    <row r="900" spans="1:12" ht="16.5">
      <c r="A900" s="308">
        <v>7</v>
      </c>
      <c r="B900" s="233"/>
      <c r="C900" s="77" t="s">
        <v>956</v>
      </c>
      <c r="D900" s="319" t="s">
        <v>961</v>
      </c>
      <c r="E900" s="310" t="s">
        <v>962</v>
      </c>
      <c r="F900" s="316" t="s">
        <v>36</v>
      </c>
      <c r="G900" s="312">
        <v>255684</v>
      </c>
      <c r="H900" s="310" t="s">
        <v>963</v>
      </c>
      <c r="I900" s="316" t="s">
        <v>36</v>
      </c>
      <c r="J900" s="312">
        <v>264660</v>
      </c>
      <c r="K900" s="316" t="s">
        <v>36</v>
      </c>
      <c r="L900" s="312">
        <v>8976</v>
      </c>
    </row>
    <row r="901" spans="1:12" ht="12" customHeight="1">
      <c r="A901" s="398"/>
      <c r="B901" s="398"/>
      <c r="C901" s="398"/>
      <c r="D901" s="398"/>
      <c r="E901" s="405"/>
      <c r="F901" s="326"/>
      <c r="G901" s="329"/>
      <c r="H901" s="405"/>
      <c r="I901" s="399"/>
      <c r="J901" s="329"/>
      <c r="K901" s="399"/>
      <c r="L901" s="329"/>
    </row>
    <row r="902" spans="1:12">
      <c r="A902" s="201" t="s">
        <v>703</v>
      </c>
      <c r="C902" s="201"/>
      <c r="D902" s="201" t="s">
        <v>704</v>
      </c>
      <c r="E902" s="201"/>
      <c r="F902" s="201"/>
      <c r="G902" s="201"/>
      <c r="H902" s="201" t="s">
        <v>441</v>
      </c>
      <c r="I902" s="201"/>
      <c r="J902" s="201"/>
      <c r="K902" s="201"/>
      <c r="L902" s="201"/>
    </row>
    <row r="903" spans="1:12">
      <c r="A903" s="201"/>
      <c r="B903" s="201"/>
      <c r="C903" s="201"/>
      <c r="D903" s="201"/>
      <c r="E903" s="201"/>
      <c r="F903" s="201"/>
      <c r="G903" s="201"/>
      <c r="H903" s="201"/>
      <c r="I903" s="201"/>
      <c r="J903" s="201"/>
      <c r="K903" s="201"/>
      <c r="L903" s="201"/>
    </row>
    <row r="904" spans="1:12">
      <c r="A904" s="201"/>
      <c r="B904" s="201"/>
      <c r="C904" s="201"/>
      <c r="D904" s="201"/>
      <c r="E904" s="201"/>
      <c r="F904" s="201"/>
      <c r="G904" s="201"/>
      <c r="H904" s="201"/>
      <c r="I904" s="201"/>
      <c r="J904" s="201"/>
      <c r="K904" s="201"/>
      <c r="L904" s="201"/>
    </row>
    <row r="905" spans="1:12">
      <c r="A905" s="201"/>
      <c r="B905" s="201" t="s">
        <v>705</v>
      </c>
      <c r="C905" s="201"/>
      <c r="D905" s="201" t="s">
        <v>706</v>
      </c>
      <c r="E905" s="201"/>
      <c r="F905" s="201"/>
      <c r="G905" s="201"/>
      <c r="H905" s="201" t="s">
        <v>707</v>
      </c>
      <c r="I905" s="201"/>
      <c r="J905" s="201"/>
      <c r="K905" s="201"/>
      <c r="L905" s="201"/>
    </row>
    <row r="906" spans="1:12">
      <c r="A906" s="334"/>
      <c r="B906" s="334"/>
      <c r="C906" s="334" t="s">
        <v>708</v>
      </c>
      <c r="D906" s="334" t="s">
        <v>709</v>
      </c>
      <c r="E906" s="334"/>
      <c r="F906" s="334"/>
      <c r="G906" s="334"/>
      <c r="H906" s="334" t="s">
        <v>710</v>
      </c>
      <c r="I906" s="334"/>
      <c r="J906" s="334"/>
      <c r="K906" s="334"/>
      <c r="L906" s="334"/>
    </row>
    <row r="907" spans="1:12">
      <c r="A907" s="334"/>
      <c r="B907" s="334" t="s">
        <v>711</v>
      </c>
      <c r="C907" s="334"/>
      <c r="D907" s="334"/>
      <c r="E907" s="334"/>
      <c r="F907" s="334"/>
      <c r="G907" s="334"/>
      <c r="H907" s="334"/>
      <c r="I907" s="334"/>
      <c r="J907" s="334"/>
      <c r="K907" s="334"/>
      <c r="L907" s="334"/>
    </row>
    <row r="908" spans="1:12">
      <c r="C908" s="334" t="s">
        <v>712</v>
      </c>
    </row>
    <row r="909" spans="1:12">
      <c r="C909" s="334"/>
    </row>
    <row r="910" spans="1:12">
      <c r="A910" s="1" t="s">
        <v>657</v>
      </c>
      <c r="B910" s="1"/>
      <c r="C910" s="1"/>
      <c r="L910" s="176" t="s">
        <v>658</v>
      </c>
    </row>
    <row r="911" spans="1:12">
      <c r="A911" s="1" t="s">
        <v>909</v>
      </c>
      <c r="B911" s="1"/>
      <c r="C911" s="1"/>
    </row>
    <row r="913" spans="1:12" ht="18.75">
      <c r="A913" s="257" t="s">
        <v>660</v>
      </c>
      <c r="B913" s="258"/>
      <c r="C913" s="258"/>
      <c r="D913" s="258"/>
      <c r="E913" s="258"/>
      <c r="F913" s="258"/>
      <c r="G913" s="258"/>
      <c r="H913" s="258"/>
      <c r="I913" s="258"/>
      <c r="J913" s="258"/>
      <c r="K913" s="258"/>
      <c r="L913" s="259"/>
    </row>
    <row r="914" spans="1:12" ht="15.75">
      <c r="A914" s="260" t="s">
        <v>661</v>
      </c>
      <c r="B914" s="261"/>
      <c r="C914" s="261"/>
      <c r="D914" s="261"/>
      <c r="E914" s="261"/>
      <c r="F914" s="261"/>
      <c r="G914" s="261"/>
      <c r="H914" s="261"/>
      <c r="I914" s="261"/>
      <c r="J914" s="261"/>
      <c r="K914" s="261"/>
      <c r="L914" s="262"/>
    </row>
    <row r="915" spans="1:12" ht="12.75" customHeight="1">
      <c r="A915" s="263"/>
      <c r="B915" s="264"/>
      <c r="C915" s="264"/>
      <c r="D915" s="264"/>
      <c r="E915" s="264"/>
      <c r="F915" s="264"/>
      <c r="G915" s="264"/>
      <c r="H915" s="264"/>
      <c r="I915" s="264"/>
      <c r="J915" s="264"/>
      <c r="K915" s="264"/>
      <c r="L915" s="265"/>
    </row>
    <row r="916" spans="1:12" ht="15.75">
      <c r="A916" s="400" t="s">
        <v>964</v>
      </c>
      <c r="B916" s="264"/>
      <c r="C916" s="264"/>
      <c r="D916" s="264"/>
      <c r="E916" s="264"/>
      <c r="F916" s="264"/>
      <c r="G916" s="264"/>
      <c r="H916" s="264"/>
      <c r="I916" s="264"/>
      <c r="J916" s="264"/>
      <c r="K916" s="264"/>
      <c r="L916" s="265"/>
    </row>
    <row r="917" spans="1:12">
      <c r="A917" s="404"/>
      <c r="B917" s="128"/>
      <c r="C917" s="128"/>
      <c r="D917" s="128"/>
      <c r="E917" s="128"/>
      <c r="F917" s="128"/>
      <c r="G917" s="128"/>
      <c r="H917" s="128"/>
      <c r="I917" s="128"/>
      <c r="J917" s="128"/>
      <c r="K917" s="128"/>
      <c r="L917" s="129"/>
    </row>
    <row r="918" spans="1:12" ht="15.75">
      <c r="A918" s="267" t="s">
        <v>663</v>
      </c>
      <c r="B918" s="268"/>
      <c r="C918" s="270"/>
      <c r="D918" s="270"/>
      <c r="E918" s="273" t="s">
        <v>664</v>
      </c>
      <c r="F918" s="271"/>
      <c r="G918" s="272"/>
      <c r="H918" s="273" t="s">
        <v>665</v>
      </c>
      <c r="I918" s="271"/>
      <c r="J918" s="272"/>
      <c r="K918" s="269"/>
      <c r="L918" s="336"/>
    </row>
    <row r="919" spans="1:12" ht="15.75">
      <c r="A919" s="274" t="s">
        <v>667</v>
      </c>
      <c r="B919" s="275"/>
      <c r="C919" s="277" t="s">
        <v>668</v>
      </c>
      <c r="D919" s="277" t="s">
        <v>669</v>
      </c>
      <c r="E919" s="273" t="s">
        <v>670</v>
      </c>
      <c r="F919" s="271"/>
      <c r="G919" s="272"/>
      <c r="H919" s="273" t="s">
        <v>670</v>
      </c>
      <c r="I919" s="271"/>
      <c r="J919" s="272"/>
      <c r="K919" s="278" t="s">
        <v>666</v>
      </c>
      <c r="L919" s="279"/>
    </row>
    <row r="920" spans="1:12" ht="15.75">
      <c r="A920" s="284" t="s">
        <v>672</v>
      </c>
      <c r="B920" s="357" t="s">
        <v>673</v>
      </c>
      <c r="C920" s="283"/>
      <c r="D920" s="283"/>
      <c r="E920" s="284" t="s">
        <v>674</v>
      </c>
      <c r="F920" s="285" t="s">
        <v>675</v>
      </c>
      <c r="G920" s="286"/>
      <c r="H920" s="284" t="s">
        <v>674</v>
      </c>
      <c r="I920" s="287" t="s">
        <v>675</v>
      </c>
      <c r="J920" s="268"/>
      <c r="K920" s="278" t="s">
        <v>671</v>
      </c>
      <c r="L920" s="279"/>
    </row>
    <row r="921" spans="1:12">
      <c r="A921" s="293">
        <v>1</v>
      </c>
      <c r="B921" s="291">
        <v>2</v>
      </c>
      <c r="C921" s="293">
        <v>3</v>
      </c>
      <c r="D921" s="293">
        <v>4</v>
      </c>
      <c r="E921" s="293">
        <v>5</v>
      </c>
      <c r="F921" s="294">
        <v>6</v>
      </c>
      <c r="G921" s="295"/>
      <c r="H921" s="293">
        <v>7</v>
      </c>
      <c r="I921" s="294">
        <v>8</v>
      </c>
      <c r="J921" s="295"/>
      <c r="K921" s="296">
        <v>9</v>
      </c>
      <c r="L921" s="295"/>
    </row>
    <row r="922" spans="1:12" ht="16.5">
      <c r="A922" s="308"/>
      <c r="B922" s="233"/>
      <c r="C922" s="448" t="s">
        <v>965</v>
      </c>
      <c r="D922" s="319"/>
      <c r="E922" s="310"/>
      <c r="F922" s="315"/>
      <c r="G922" s="312"/>
      <c r="H922" s="310"/>
      <c r="I922" s="315"/>
      <c r="J922" s="312"/>
      <c r="K922" s="316"/>
      <c r="L922" s="312"/>
    </row>
    <row r="923" spans="1:12" ht="16.5">
      <c r="A923" s="308">
        <v>8</v>
      </c>
      <c r="B923" s="233"/>
      <c r="C923" s="77" t="s">
        <v>956</v>
      </c>
      <c r="D923" s="319" t="s">
        <v>966</v>
      </c>
      <c r="E923" s="310" t="s">
        <v>967</v>
      </c>
      <c r="F923" s="315"/>
      <c r="G923" s="312">
        <v>249732</v>
      </c>
      <c r="H923" s="310" t="s">
        <v>968</v>
      </c>
      <c r="I923" s="315"/>
      <c r="J923" s="312">
        <v>258024</v>
      </c>
      <c r="K923" s="316"/>
      <c r="L923" s="312">
        <v>8292</v>
      </c>
    </row>
    <row r="924" spans="1:12" ht="16.5">
      <c r="A924" s="308"/>
      <c r="B924" s="233"/>
      <c r="C924" s="448" t="s">
        <v>969</v>
      </c>
      <c r="D924" s="319"/>
      <c r="E924" s="310"/>
      <c r="F924" s="315"/>
      <c r="G924" s="312"/>
      <c r="H924" s="310"/>
      <c r="I924" s="315"/>
      <c r="J924" s="312"/>
      <c r="K924" s="316"/>
      <c r="L924" s="312"/>
    </row>
    <row r="925" spans="1:12" ht="16.5">
      <c r="A925" s="308">
        <v>9</v>
      </c>
      <c r="B925" s="233"/>
      <c r="C925" s="77" t="s">
        <v>970</v>
      </c>
      <c r="D925" s="319" t="s">
        <v>971</v>
      </c>
      <c r="E925" s="310" t="s">
        <v>972</v>
      </c>
      <c r="F925" s="315"/>
      <c r="G925" s="312">
        <v>279084</v>
      </c>
      <c r="H925" s="310" t="s">
        <v>973</v>
      </c>
      <c r="I925" s="315"/>
      <c r="J925" s="312">
        <v>290688</v>
      </c>
      <c r="K925" s="316"/>
      <c r="L925" s="312">
        <v>11604</v>
      </c>
    </row>
    <row r="926" spans="1:12" ht="16.5">
      <c r="A926" s="308"/>
      <c r="B926" s="233"/>
      <c r="C926" s="448" t="s">
        <v>974</v>
      </c>
      <c r="D926" s="319"/>
      <c r="E926" s="310"/>
      <c r="F926" s="315"/>
      <c r="G926" s="312"/>
      <c r="H926" s="310"/>
      <c r="I926" s="315"/>
      <c r="J926" s="312"/>
      <c r="K926" s="316"/>
      <c r="L926" s="312"/>
    </row>
    <row r="927" spans="1:12" ht="16.5">
      <c r="A927" s="308">
        <v>10</v>
      </c>
      <c r="B927" s="233"/>
      <c r="C927" s="77" t="s">
        <v>956</v>
      </c>
      <c r="D927" s="319" t="s">
        <v>975</v>
      </c>
      <c r="E927" s="310" t="s">
        <v>958</v>
      </c>
      <c r="F927" s="315"/>
      <c r="G927" s="312">
        <v>235440</v>
      </c>
      <c r="H927" s="310" t="s">
        <v>959</v>
      </c>
      <c r="I927" s="315"/>
      <c r="J927" s="312">
        <v>242148</v>
      </c>
      <c r="K927" s="316"/>
      <c r="L927" s="312">
        <v>6708</v>
      </c>
    </row>
    <row r="928" spans="1:12" ht="16.5">
      <c r="A928" s="308"/>
      <c r="B928" s="233"/>
      <c r="C928" s="448" t="s">
        <v>976</v>
      </c>
      <c r="D928" s="319"/>
      <c r="E928" s="310"/>
      <c r="F928" s="315"/>
      <c r="G928" s="312"/>
      <c r="H928" s="310"/>
      <c r="I928" s="315"/>
      <c r="J928" s="312"/>
      <c r="K928" s="315"/>
      <c r="L928" s="312"/>
    </row>
    <row r="929" spans="1:12" ht="16.5">
      <c r="A929" s="308">
        <v>11</v>
      </c>
      <c r="B929" s="233"/>
      <c r="C929" s="201" t="s">
        <v>956</v>
      </c>
      <c r="D929" s="319" t="s">
        <v>717</v>
      </c>
      <c r="E929" s="310" t="s">
        <v>958</v>
      </c>
      <c r="F929" s="315"/>
      <c r="G929" s="312">
        <v>235440</v>
      </c>
      <c r="H929" s="310" t="s">
        <v>959</v>
      </c>
      <c r="I929" s="315"/>
      <c r="J929" s="312">
        <v>242148</v>
      </c>
      <c r="K929" s="315"/>
      <c r="L929" s="312">
        <v>6708</v>
      </c>
    </row>
    <row r="930" spans="1:12" ht="12.75" customHeight="1">
      <c r="A930" s="308"/>
      <c r="B930" s="233"/>
      <c r="C930" s="77"/>
      <c r="D930" s="319"/>
      <c r="E930" s="310"/>
      <c r="F930" s="315"/>
      <c r="G930" s="312"/>
      <c r="H930" s="310"/>
      <c r="I930" s="315"/>
      <c r="J930" s="312"/>
      <c r="K930" s="315"/>
      <c r="L930" s="312"/>
    </row>
    <row r="931" spans="1:12" ht="15" customHeight="1">
      <c r="A931" s="308">
        <v>12</v>
      </c>
      <c r="B931" s="233"/>
      <c r="C931" s="77" t="s">
        <v>977</v>
      </c>
      <c r="D931" s="319" t="s">
        <v>978</v>
      </c>
      <c r="E931" s="310" t="s">
        <v>979</v>
      </c>
      <c r="F931" s="315"/>
      <c r="G931" s="312">
        <v>166212</v>
      </c>
      <c r="H931" s="310" t="s">
        <v>980</v>
      </c>
      <c r="I931" s="315"/>
      <c r="J931" s="312">
        <v>172080</v>
      </c>
      <c r="K931" s="315"/>
      <c r="L931" s="312">
        <v>5868</v>
      </c>
    </row>
    <row r="932" spans="1:12" ht="15" customHeight="1">
      <c r="A932" s="308"/>
      <c r="B932" s="233"/>
      <c r="C932" s="447" t="s">
        <v>981</v>
      </c>
      <c r="D932" s="319"/>
      <c r="E932" s="310"/>
      <c r="F932" s="315"/>
      <c r="G932" s="312"/>
      <c r="H932" s="310"/>
      <c r="I932" s="315"/>
      <c r="J932" s="312"/>
      <c r="K932" s="315"/>
      <c r="L932" s="312"/>
    </row>
    <row r="933" spans="1:12" ht="15" customHeight="1">
      <c r="A933" s="308"/>
      <c r="B933" s="341">
        <v>13</v>
      </c>
      <c r="C933" s="77" t="s">
        <v>982</v>
      </c>
      <c r="D933" s="319" t="s">
        <v>717</v>
      </c>
      <c r="E933" s="310"/>
      <c r="F933" s="315"/>
      <c r="G933" s="312">
        <v>0</v>
      </c>
      <c r="H933" s="310" t="s">
        <v>959</v>
      </c>
      <c r="I933" s="315"/>
      <c r="J933" s="312">
        <v>242148</v>
      </c>
      <c r="K933" s="315"/>
      <c r="L933" s="312">
        <f>J933-G933</f>
        <v>242148</v>
      </c>
    </row>
    <row r="934" spans="1:12" ht="10.5" customHeight="1">
      <c r="A934" s="308"/>
      <c r="B934" s="341"/>
      <c r="C934" s="77"/>
      <c r="D934" s="319"/>
      <c r="E934" s="310"/>
      <c r="F934" s="315"/>
      <c r="G934" s="312"/>
      <c r="H934" s="310"/>
      <c r="I934" s="315"/>
      <c r="J934" s="312"/>
      <c r="K934" s="315"/>
      <c r="L934" s="312"/>
    </row>
    <row r="935" spans="1:12" ht="15" customHeight="1">
      <c r="A935" s="124"/>
      <c r="B935" s="341">
        <v>14</v>
      </c>
      <c r="C935" s="77" t="s">
        <v>982</v>
      </c>
      <c r="D935" s="319" t="s">
        <v>717</v>
      </c>
      <c r="E935" s="310"/>
      <c r="F935" s="315"/>
      <c r="G935" s="312">
        <v>0</v>
      </c>
      <c r="H935" s="310" t="s">
        <v>959</v>
      </c>
      <c r="I935" s="315"/>
      <c r="J935" s="312">
        <v>242148</v>
      </c>
      <c r="K935" s="315"/>
      <c r="L935" s="312">
        <f>J935-G935</f>
        <v>242148</v>
      </c>
    </row>
    <row r="936" spans="1:12" ht="12" customHeight="1">
      <c r="A936" s="308"/>
      <c r="B936" s="191"/>
      <c r="C936" s="124"/>
      <c r="D936" s="124"/>
      <c r="E936" s="124"/>
      <c r="F936" s="6"/>
      <c r="G936" s="125"/>
      <c r="H936" s="124"/>
      <c r="I936" s="6"/>
      <c r="J936" s="125"/>
      <c r="K936" s="6"/>
      <c r="L936" s="125"/>
    </row>
    <row r="937" spans="1:12" ht="16.5">
      <c r="A937" s="449"/>
      <c r="B937" s="412">
        <v>15</v>
      </c>
      <c r="C937" s="398" t="s">
        <v>982</v>
      </c>
      <c r="D937" s="355" t="s">
        <v>717</v>
      </c>
      <c r="E937" s="325"/>
      <c r="F937" s="326"/>
      <c r="G937" s="329">
        <v>0</v>
      </c>
      <c r="H937" s="325" t="s">
        <v>959</v>
      </c>
      <c r="I937" s="326"/>
      <c r="J937" s="329">
        <v>242148</v>
      </c>
      <c r="K937" s="326"/>
      <c r="L937" s="329">
        <v>242148</v>
      </c>
    </row>
    <row r="938" spans="1:12" ht="16.5">
      <c r="A938" s="426"/>
      <c r="B938" s="387"/>
      <c r="C938" s="387" t="s">
        <v>743</v>
      </c>
      <c r="D938" s="450"/>
      <c r="E938" s="451"/>
      <c r="F938" s="389" t="s">
        <v>36</v>
      </c>
      <c r="G938" s="390">
        <f>G937+G935+G933+G931+G929+G927+G925+G923+G900+G898+G896+G894+G892+G890+G888</f>
        <v>3891204</v>
      </c>
      <c r="H938" s="451"/>
      <c r="I938" s="389" t="s">
        <v>36</v>
      </c>
      <c r="J938" s="390">
        <f>J937+J935+J933+J931+J929+J927+J925+J923+J900+J898+J896+J894+J892+J890+J888</f>
        <v>4861968</v>
      </c>
      <c r="K938" s="389" t="s">
        <v>36</v>
      </c>
      <c r="L938" s="390">
        <f>L937+L935+L933+L931+L929+L927+L925+L923+L900+L898+L896+L894+L892+L890+L888</f>
        <v>970764</v>
      </c>
    </row>
    <row r="939" spans="1:12">
      <c r="A939" s="201" t="s">
        <v>703</v>
      </c>
      <c r="C939" s="201"/>
      <c r="D939" s="201" t="s">
        <v>704</v>
      </c>
      <c r="E939" s="201"/>
      <c r="F939" s="201"/>
      <c r="G939" s="201"/>
      <c r="H939" s="201" t="s">
        <v>441</v>
      </c>
      <c r="I939" s="201"/>
      <c r="J939" s="201"/>
      <c r="K939" s="201"/>
      <c r="L939" s="201"/>
    </row>
    <row r="940" spans="1:12">
      <c r="A940" s="201"/>
      <c r="B940" s="201"/>
      <c r="C940" s="201"/>
      <c r="D940" s="201"/>
      <c r="E940" s="201"/>
      <c r="F940" s="201"/>
      <c r="G940" s="201"/>
      <c r="H940" s="201"/>
      <c r="I940" s="201"/>
      <c r="J940" s="201"/>
      <c r="K940" s="201"/>
      <c r="L940" s="201"/>
    </row>
    <row r="941" spans="1:12">
      <c r="A941" s="201"/>
      <c r="B941" s="201"/>
      <c r="C941" s="201"/>
      <c r="D941" s="201"/>
      <c r="E941" s="201"/>
      <c r="F941" s="201"/>
      <c r="G941" s="201"/>
      <c r="H941" s="201"/>
      <c r="I941" s="201"/>
      <c r="J941" s="201"/>
      <c r="K941" s="201"/>
      <c r="L941" s="201"/>
    </row>
    <row r="942" spans="1:12">
      <c r="A942" s="201"/>
      <c r="B942" s="201" t="s">
        <v>705</v>
      </c>
      <c r="C942" s="201"/>
      <c r="D942" s="201" t="s">
        <v>706</v>
      </c>
      <c r="E942" s="201"/>
      <c r="F942" s="201"/>
      <c r="G942" s="201"/>
      <c r="H942" s="201" t="s">
        <v>707</v>
      </c>
      <c r="I942" s="201"/>
      <c r="J942" s="201"/>
      <c r="K942" s="201"/>
      <c r="L942" s="201"/>
    </row>
    <row r="943" spans="1:12">
      <c r="A943" s="334"/>
      <c r="B943" s="334"/>
      <c r="C943" s="334" t="s">
        <v>708</v>
      </c>
      <c r="D943" s="334" t="s">
        <v>709</v>
      </c>
      <c r="E943" s="334"/>
      <c r="F943" s="334"/>
      <c r="G943" s="334"/>
      <c r="H943" s="334" t="s">
        <v>710</v>
      </c>
      <c r="I943" s="334"/>
      <c r="J943" s="334"/>
      <c r="K943" s="334"/>
      <c r="L943" s="334"/>
    </row>
    <row r="944" spans="1:12">
      <c r="A944" s="334"/>
      <c r="B944" s="334" t="s">
        <v>711</v>
      </c>
      <c r="C944" s="334"/>
      <c r="D944" s="334"/>
      <c r="E944" s="334"/>
      <c r="F944" s="334"/>
      <c r="G944" s="334"/>
      <c r="H944" s="334"/>
      <c r="I944" s="334"/>
      <c r="J944" s="334"/>
      <c r="K944" s="334"/>
      <c r="L944" s="334"/>
    </row>
    <row r="945" spans="1:12">
      <c r="C945" s="334" t="s">
        <v>712</v>
      </c>
    </row>
    <row r="946" spans="1:12">
      <c r="C946" s="334"/>
    </row>
    <row r="947" spans="1:12">
      <c r="A947" s="1" t="s">
        <v>657</v>
      </c>
      <c r="B947" s="1"/>
      <c r="C947" s="1"/>
      <c r="L947" s="176" t="s">
        <v>658</v>
      </c>
    </row>
    <row r="948" spans="1:12">
      <c r="A948" s="1" t="s">
        <v>983</v>
      </c>
      <c r="B948" s="1"/>
      <c r="C948" s="1"/>
    </row>
    <row r="950" spans="1:12" ht="18.75">
      <c r="A950" s="257" t="s">
        <v>660</v>
      </c>
      <c r="B950" s="258"/>
      <c r="C950" s="258"/>
      <c r="D950" s="258"/>
      <c r="E950" s="258"/>
      <c r="F950" s="258"/>
      <c r="G950" s="258"/>
      <c r="H950" s="258"/>
      <c r="I950" s="258"/>
      <c r="J950" s="258"/>
      <c r="K950" s="258"/>
      <c r="L950" s="259"/>
    </row>
    <row r="951" spans="1:12" ht="15.75">
      <c r="A951" s="260" t="s">
        <v>661</v>
      </c>
      <c r="B951" s="261"/>
      <c r="C951" s="261"/>
      <c r="D951" s="261"/>
      <c r="E951" s="261"/>
      <c r="F951" s="261"/>
      <c r="G951" s="261"/>
      <c r="H951" s="261"/>
      <c r="I951" s="261"/>
      <c r="J951" s="261"/>
      <c r="K951" s="261"/>
      <c r="L951" s="262"/>
    </row>
    <row r="952" spans="1:12" ht="15.75">
      <c r="A952" s="263"/>
      <c r="B952" s="264"/>
      <c r="C952" s="264"/>
      <c r="D952" s="264"/>
      <c r="E952" s="264"/>
      <c r="F952" s="264"/>
      <c r="G952" s="264"/>
      <c r="H952" s="264"/>
      <c r="I952" s="264"/>
      <c r="J952" s="264"/>
      <c r="K952" s="264"/>
      <c r="L952" s="265"/>
    </row>
    <row r="953" spans="1:12" ht="15.75">
      <c r="A953" s="400" t="s">
        <v>984</v>
      </c>
      <c r="B953" s="264"/>
      <c r="C953" s="264"/>
      <c r="D953" s="264"/>
      <c r="E953" s="264"/>
      <c r="F953" s="264"/>
      <c r="G953" s="264"/>
      <c r="H953" s="264"/>
      <c r="I953" s="264"/>
      <c r="J953" s="264"/>
      <c r="K953" s="264"/>
      <c r="L953" s="265"/>
    </row>
    <row r="954" spans="1:12">
      <c r="A954" s="404"/>
      <c r="B954" s="128"/>
      <c r="C954" s="128"/>
      <c r="D954" s="128"/>
      <c r="E954" s="128"/>
      <c r="F954" s="128"/>
      <c r="G954" s="128"/>
      <c r="H954" s="128"/>
      <c r="I954" s="128"/>
      <c r="J954" s="128"/>
      <c r="K954" s="128"/>
      <c r="L954" s="129"/>
    </row>
    <row r="955" spans="1:12" ht="15.75">
      <c r="A955" s="267" t="s">
        <v>663</v>
      </c>
      <c r="B955" s="268"/>
      <c r="C955" s="270"/>
      <c r="D955" s="270"/>
      <c r="E955" s="273" t="s">
        <v>664</v>
      </c>
      <c r="F955" s="271"/>
      <c r="G955" s="272"/>
      <c r="H955" s="273" t="s">
        <v>665</v>
      </c>
      <c r="I955" s="271"/>
      <c r="J955" s="272"/>
      <c r="K955" s="269"/>
      <c r="L955" s="336"/>
    </row>
    <row r="956" spans="1:12" ht="15.75">
      <c r="A956" s="274" t="s">
        <v>667</v>
      </c>
      <c r="B956" s="275"/>
      <c r="C956" s="277" t="s">
        <v>668</v>
      </c>
      <c r="D956" s="277" t="s">
        <v>669</v>
      </c>
      <c r="E956" s="273" t="s">
        <v>670</v>
      </c>
      <c r="F956" s="271"/>
      <c r="G956" s="272"/>
      <c r="H956" s="273" t="s">
        <v>670</v>
      </c>
      <c r="I956" s="271"/>
      <c r="J956" s="272"/>
      <c r="K956" s="278" t="s">
        <v>666</v>
      </c>
      <c r="L956" s="279"/>
    </row>
    <row r="957" spans="1:12" ht="15.75">
      <c r="A957" s="284" t="s">
        <v>672</v>
      </c>
      <c r="B957" s="357" t="s">
        <v>673</v>
      </c>
      <c r="C957" s="283"/>
      <c r="D957" s="283"/>
      <c r="E957" s="284" t="s">
        <v>674</v>
      </c>
      <c r="F957" s="285" t="s">
        <v>675</v>
      </c>
      <c r="G957" s="286"/>
      <c r="H957" s="284" t="s">
        <v>674</v>
      </c>
      <c r="I957" s="287" t="s">
        <v>675</v>
      </c>
      <c r="J957" s="268"/>
      <c r="K957" s="278" t="s">
        <v>671</v>
      </c>
      <c r="L957" s="279"/>
    </row>
    <row r="958" spans="1:12">
      <c r="A958" s="293">
        <v>1</v>
      </c>
      <c r="B958" s="291">
        <v>2</v>
      </c>
      <c r="C958" s="293">
        <v>3</v>
      </c>
      <c r="D958" s="293">
        <v>4</v>
      </c>
      <c r="E958" s="293">
        <v>5</v>
      </c>
      <c r="F958" s="294">
        <v>6</v>
      </c>
      <c r="G958" s="295"/>
      <c r="H958" s="293">
        <v>7</v>
      </c>
      <c r="I958" s="294">
        <v>8</v>
      </c>
      <c r="J958" s="295"/>
      <c r="K958" s="296">
        <v>9</v>
      </c>
      <c r="L958" s="295"/>
    </row>
    <row r="959" spans="1:12" ht="16.5">
      <c r="A959" s="358"/>
      <c r="B959" s="436"/>
      <c r="C959" s="436"/>
      <c r="D959" s="437"/>
      <c r="E959" s="438"/>
      <c r="F959" s="439"/>
      <c r="G959" s="440"/>
      <c r="H959" s="438"/>
      <c r="I959" s="439"/>
      <c r="J959" s="440"/>
      <c r="K959" s="439"/>
      <c r="L959" s="440"/>
    </row>
    <row r="960" spans="1:12" ht="16.5">
      <c r="A960" s="308">
        <v>1</v>
      </c>
      <c r="B960" s="341"/>
      <c r="C960" s="77" t="s">
        <v>746</v>
      </c>
      <c r="D960" s="319" t="s">
        <v>985</v>
      </c>
      <c r="E960" s="310"/>
      <c r="F960" s="315" t="s">
        <v>36</v>
      </c>
      <c r="G960" s="312">
        <v>79200</v>
      </c>
      <c r="H960" s="310"/>
      <c r="I960" s="315"/>
      <c r="J960" s="312">
        <v>18480</v>
      </c>
      <c r="K960" s="316" t="s">
        <v>36</v>
      </c>
      <c r="L960" s="312">
        <f>J960-G960</f>
        <v>-60720</v>
      </c>
    </row>
    <row r="961" spans="1:12" ht="16.5">
      <c r="A961" s="308"/>
      <c r="B961" s="308"/>
      <c r="C961" s="233"/>
      <c r="D961" s="452"/>
      <c r="E961" s="310"/>
      <c r="F961" s="315"/>
      <c r="G961" s="312"/>
      <c r="H961" s="310"/>
      <c r="I961" s="315"/>
      <c r="J961" s="312"/>
      <c r="K961" s="316"/>
      <c r="L961" s="312"/>
    </row>
    <row r="962" spans="1:12" ht="16.5">
      <c r="A962" s="308">
        <v>2</v>
      </c>
      <c r="B962" s="308"/>
      <c r="C962" s="233" t="s">
        <v>746</v>
      </c>
      <c r="D962" s="319" t="s">
        <v>986</v>
      </c>
      <c r="E962" s="317"/>
      <c r="F962" s="315"/>
      <c r="G962" s="312">
        <v>66000</v>
      </c>
      <c r="H962" s="310"/>
      <c r="I962" s="315"/>
      <c r="J962" s="312">
        <v>66000</v>
      </c>
      <c r="K962" s="316"/>
      <c r="L962" s="312">
        <f>J962-G962</f>
        <v>0</v>
      </c>
    </row>
    <row r="963" spans="1:12" ht="16.5">
      <c r="A963" s="308"/>
      <c r="B963" s="308"/>
      <c r="C963" s="233"/>
      <c r="D963" s="319"/>
      <c r="E963" s="317"/>
      <c r="F963" s="315"/>
      <c r="G963" s="312"/>
      <c r="H963" s="310"/>
      <c r="I963" s="315"/>
      <c r="J963" s="312"/>
      <c r="K963" s="316"/>
      <c r="L963" s="312"/>
    </row>
    <row r="964" spans="1:12" ht="16.5">
      <c r="A964" s="308">
        <v>3</v>
      </c>
      <c r="B964" s="124"/>
      <c r="C964" s="233" t="s">
        <v>987</v>
      </c>
      <c r="D964" s="319" t="s">
        <v>988</v>
      </c>
      <c r="E964" s="317"/>
      <c r="F964" s="315"/>
      <c r="G964" s="312">
        <v>52800</v>
      </c>
      <c r="H964" s="310"/>
      <c r="I964" s="315"/>
      <c r="J964" s="312">
        <v>73920</v>
      </c>
      <c r="K964" s="316"/>
      <c r="L964" s="312">
        <f>J964-G964</f>
        <v>21120</v>
      </c>
    </row>
    <row r="965" spans="1:12" ht="16.5">
      <c r="A965" s="308"/>
      <c r="B965" s="308"/>
      <c r="C965" s="233"/>
      <c r="D965" s="319"/>
      <c r="E965" s="317"/>
      <c r="F965" s="315"/>
      <c r="G965" s="312"/>
      <c r="H965" s="317"/>
      <c r="I965" s="315"/>
      <c r="J965" s="312"/>
      <c r="K965" s="316"/>
      <c r="L965" s="312"/>
    </row>
    <row r="966" spans="1:12" ht="16.5">
      <c r="A966" s="308">
        <v>4</v>
      </c>
      <c r="B966" s="308"/>
      <c r="C966" s="233" t="s">
        <v>746</v>
      </c>
      <c r="D966" s="319" t="s">
        <v>989</v>
      </c>
      <c r="E966" s="317"/>
      <c r="F966" s="315"/>
      <c r="G966" s="312">
        <v>52800</v>
      </c>
      <c r="H966" s="317"/>
      <c r="I966" s="315"/>
      <c r="J966" s="312">
        <v>52800</v>
      </c>
      <c r="K966" s="316"/>
      <c r="L966" s="312">
        <f>J966-G966</f>
        <v>0</v>
      </c>
    </row>
    <row r="967" spans="1:12" ht="16.5">
      <c r="A967" s="308"/>
      <c r="B967" s="308"/>
      <c r="C967" s="233"/>
      <c r="D967" s="319"/>
      <c r="E967" s="317"/>
      <c r="F967" s="315"/>
      <c r="G967" s="312"/>
      <c r="H967" s="317"/>
      <c r="I967" s="315"/>
      <c r="J967" s="312"/>
      <c r="K967" s="316"/>
      <c r="L967" s="312"/>
    </row>
    <row r="968" spans="1:12" ht="16.5">
      <c r="A968" s="308">
        <v>5</v>
      </c>
      <c r="C968" s="77" t="s">
        <v>746</v>
      </c>
      <c r="D968" s="319" t="s">
        <v>990</v>
      </c>
      <c r="E968" s="317"/>
      <c r="F968" s="315"/>
      <c r="G968" s="312">
        <v>13200</v>
      </c>
      <c r="H968" s="310"/>
      <c r="I968" s="315"/>
      <c r="J968" s="312">
        <v>52800</v>
      </c>
      <c r="K968" s="315"/>
      <c r="L968" s="312">
        <f>J968-G968</f>
        <v>39600</v>
      </c>
    </row>
    <row r="969" spans="1:12" ht="16.5">
      <c r="A969" s="308"/>
      <c r="B969" s="308"/>
      <c r="C969" s="77"/>
      <c r="D969" s="319"/>
      <c r="E969" s="317"/>
      <c r="F969" s="315"/>
      <c r="G969" s="312"/>
      <c r="H969" s="310"/>
      <c r="I969" s="315"/>
      <c r="J969" s="312"/>
      <c r="K969" s="315"/>
      <c r="L969" s="312"/>
    </row>
    <row r="970" spans="1:12" ht="16.5">
      <c r="A970" s="308"/>
      <c r="B970" s="308"/>
      <c r="C970" s="77" t="s">
        <v>991</v>
      </c>
      <c r="D970" s="319"/>
      <c r="E970" s="317"/>
      <c r="F970" s="315"/>
      <c r="G970" s="312"/>
      <c r="H970" s="310"/>
      <c r="I970" s="315"/>
      <c r="J970" s="312"/>
      <c r="K970" s="315"/>
      <c r="L970" s="312"/>
    </row>
    <row r="971" spans="1:12">
      <c r="A971" s="124"/>
      <c r="B971" s="125"/>
      <c r="C971" s="125"/>
      <c r="D971" s="125"/>
      <c r="E971" s="125"/>
      <c r="F971" s="6"/>
      <c r="G971" s="125"/>
      <c r="H971" s="125"/>
      <c r="I971" s="6"/>
      <c r="J971" s="125"/>
      <c r="K971" s="6"/>
      <c r="L971" s="125"/>
    </row>
    <row r="972" spans="1:12" ht="16.5">
      <c r="A972" s="426"/>
      <c r="B972" s="387"/>
      <c r="C972" s="387" t="s">
        <v>743</v>
      </c>
      <c r="D972" s="450"/>
      <c r="E972" s="453"/>
      <c r="F972" s="389" t="s">
        <v>36</v>
      </c>
      <c r="G972" s="390">
        <f>SUM(G958:G971)</f>
        <v>264000</v>
      </c>
      <c r="H972" s="451"/>
      <c r="I972" s="389" t="s">
        <v>36</v>
      </c>
      <c r="J972" s="390">
        <f>SUM(J958:J971)</f>
        <v>264000</v>
      </c>
      <c r="K972" s="389" t="s">
        <v>36</v>
      </c>
      <c r="L972" s="390">
        <f>SUM(L958:L971)</f>
        <v>0</v>
      </c>
    </row>
    <row r="973" spans="1:12" ht="16.5">
      <c r="A973" s="398"/>
      <c r="B973" s="323"/>
      <c r="C973" s="323"/>
      <c r="D973" s="323"/>
      <c r="E973" s="441"/>
      <c r="F973" s="326"/>
      <c r="G973" s="441"/>
      <c r="H973" s="441"/>
      <c r="I973" s="326"/>
      <c r="J973" s="441"/>
      <c r="K973" s="326"/>
      <c r="L973" s="441"/>
    </row>
    <row r="974" spans="1:12" ht="16.5">
      <c r="A974" s="86"/>
      <c r="B974" s="86"/>
      <c r="C974" s="86"/>
      <c r="D974" s="86"/>
      <c r="E974" s="315"/>
      <c r="F974" s="315"/>
      <c r="G974" s="315"/>
      <c r="H974" s="315"/>
      <c r="I974" s="315"/>
      <c r="J974" s="315"/>
      <c r="K974" s="315"/>
      <c r="L974" s="315"/>
    </row>
    <row r="975" spans="1:12">
      <c r="A975" s="201" t="s">
        <v>703</v>
      </c>
      <c r="C975" s="201"/>
      <c r="D975" s="201" t="s">
        <v>704</v>
      </c>
      <c r="E975" s="201"/>
      <c r="F975" s="201"/>
      <c r="G975" s="201"/>
      <c r="H975" s="201" t="s">
        <v>441</v>
      </c>
      <c r="I975" s="201"/>
      <c r="J975" s="201"/>
      <c r="K975" s="201"/>
      <c r="L975" s="201"/>
    </row>
    <row r="976" spans="1:12">
      <c r="A976" s="201"/>
      <c r="B976" s="201"/>
      <c r="C976" s="201"/>
      <c r="D976" s="201"/>
      <c r="E976" s="201"/>
      <c r="F976" s="201"/>
      <c r="G976" s="201"/>
      <c r="H976" s="201"/>
      <c r="I976" s="201"/>
      <c r="J976" s="201"/>
      <c r="K976" s="201"/>
      <c r="L976" s="201"/>
    </row>
    <row r="977" spans="1:12">
      <c r="A977" s="201"/>
      <c r="B977" s="201"/>
      <c r="C977" s="201"/>
      <c r="D977" s="201"/>
      <c r="E977" s="201"/>
      <c r="F977" s="201"/>
      <c r="G977" s="201"/>
      <c r="H977" s="201"/>
      <c r="I977" s="201"/>
      <c r="J977" s="201"/>
      <c r="K977" s="201"/>
      <c r="L977" s="201"/>
    </row>
    <row r="978" spans="1:12">
      <c r="A978" s="201"/>
      <c r="B978" s="201" t="s">
        <v>705</v>
      </c>
      <c r="C978" s="201"/>
      <c r="D978" s="201" t="s">
        <v>706</v>
      </c>
      <c r="E978" s="201"/>
      <c r="F978" s="201"/>
      <c r="G978" s="201"/>
      <c r="H978" s="201" t="s">
        <v>707</v>
      </c>
      <c r="I978" s="201"/>
      <c r="J978" s="201"/>
      <c r="K978" s="201"/>
      <c r="L978" s="201"/>
    </row>
    <row r="979" spans="1:12">
      <c r="A979" s="334"/>
      <c r="B979" s="334"/>
      <c r="C979" s="334" t="s">
        <v>708</v>
      </c>
      <c r="D979" s="334" t="s">
        <v>709</v>
      </c>
      <c r="E979" s="334"/>
      <c r="F979" s="334"/>
      <c r="G979" s="334"/>
      <c r="H979" s="334" t="s">
        <v>710</v>
      </c>
      <c r="I979" s="334"/>
      <c r="J979" s="334"/>
      <c r="K979" s="334"/>
      <c r="L979" s="334"/>
    </row>
    <row r="980" spans="1:12">
      <c r="A980" s="334"/>
      <c r="B980" s="334" t="s">
        <v>711</v>
      </c>
      <c r="C980" s="334"/>
      <c r="D980" s="334"/>
      <c r="E980" s="334"/>
      <c r="F980" s="334"/>
      <c r="G980" s="334"/>
      <c r="H980" s="334"/>
      <c r="I980" s="334"/>
      <c r="J980" s="334"/>
      <c r="K980" s="334"/>
      <c r="L980" s="334"/>
    </row>
    <row r="981" spans="1:12">
      <c r="C981" s="334" t="s">
        <v>712</v>
      </c>
    </row>
    <row r="982" spans="1:12">
      <c r="C982" s="334"/>
    </row>
    <row r="983" spans="1:12">
      <c r="A983" s="1" t="s">
        <v>657</v>
      </c>
      <c r="B983" s="1"/>
      <c r="C983" s="1"/>
      <c r="L983" s="176" t="s">
        <v>658</v>
      </c>
    </row>
    <row r="984" spans="1:12">
      <c r="A984" s="1" t="s">
        <v>928</v>
      </c>
      <c r="B984" s="1"/>
      <c r="C984" s="1"/>
    </row>
    <row r="986" spans="1:12" ht="18.75">
      <c r="A986" s="257" t="s">
        <v>660</v>
      </c>
      <c r="B986" s="258"/>
      <c r="C986" s="258"/>
      <c r="D986" s="258"/>
      <c r="E986" s="258"/>
      <c r="F986" s="258"/>
      <c r="G986" s="258"/>
      <c r="H986" s="258"/>
      <c r="I986" s="258"/>
      <c r="J986" s="258"/>
      <c r="K986" s="258"/>
      <c r="L986" s="259"/>
    </row>
    <row r="987" spans="1:12" ht="15.75">
      <c r="A987" s="260" t="s">
        <v>661</v>
      </c>
      <c r="B987" s="261"/>
      <c r="C987" s="261"/>
      <c r="D987" s="261"/>
      <c r="E987" s="261"/>
      <c r="F987" s="261"/>
      <c r="G987" s="261"/>
      <c r="H987" s="261"/>
      <c r="I987" s="261"/>
      <c r="J987" s="261"/>
      <c r="K987" s="261"/>
      <c r="L987" s="262"/>
    </row>
    <row r="988" spans="1:12" ht="15.75">
      <c r="A988" s="263"/>
      <c r="B988" s="264"/>
      <c r="C988" s="264"/>
      <c r="D988" s="264"/>
      <c r="E988" s="264"/>
      <c r="F988" s="264"/>
      <c r="G988" s="264"/>
      <c r="H988" s="264"/>
      <c r="I988" s="264"/>
      <c r="J988" s="264"/>
      <c r="K988" s="264"/>
      <c r="L988" s="265"/>
    </row>
    <row r="989" spans="1:12" ht="15.75">
      <c r="A989" s="400" t="s">
        <v>992</v>
      </c>
      <c r="B989" s="264"/>
      <c r="C989" s="264"/>
      <c r="D989" s="264"/>
      <c r="E989" s="264"/>
      <c r="F989" s="264"/>
      <c r="G989" s="264"/>
      <c r="H989" s="264"/>
      <c r="I989" s="264"/>
      <c r="J989" s="264"/>
      <c r="K989" s="264"/>
      <c r="L989" s="265"/>
    </row>
    <row r="990" spans="1:12">
      <c r="A990" s="404"/>
      <c r="B990" s="128"/>
      <c r="C990" s="128"/>
      <c r="D990" s="128"/>
      <c r="E990" s="128"/>
      <c r="F990" s="128"/>
      <c r="G990" s="128"/>
      <c r="H990" s="128"/>
      <c r="I990" s="128"/>
      <c r="J990" s="128"/>
      <c r="K990" s="128"/>
      <c r="L990" s="129"/>
    </row>
    <row r="991" spans="1:12" ht="15.75">
      <c r="A991" s="267" t="s">
        <v>663</v>
      </c>
      <c r="B991" s="268"/>
      <c r="C991" s="270"/>
      <c r="D991" s="270"/>
      <c r="E991" s="273" t="s">
        <v>664</v>
      </c>
      <c r="F991" s="271"/>
      <c r="G991" s="272"/>
      <c r="H991" s="273" t="s">
        <v>665</v>
      </c>
      <c r="I991" s="271"/>
      <c r="J991" s="272"/>
      <c r="K991" s="269"/>
      <c r="L991" s="336"/>
    </row>
    <row r="992" spans="1:12" ht="15.75">
      <c r="A992" s="274" t="s">
        <v>667</v>
      </c>
      <c r="B992" s="275"/>
      <c r="C992" s="277" t="s">
        <v>668</v>
      </c>
      <c r="D992" s="277" t="s">
        <v>669</v>
      </c>
      <c r="E992" s="273" t="s">
        <v>670</v>
      </c>
      <c r="F992" s="271"/>
      <c r="G992" s="272"/>
      <c r="H992" s="273" t="s">
        <v>670</v>
      </c>
      <c r="I992" s="271"/>
      <c r="J992" s="272"/>
      <c r="K992" s="278" t="s">
        <v>666</v>
      </c>
      <c r="L992" s="279"/>
    </row>
    <row r="993" spans="1:12" ht="15.75">
      <c r="A993" s="284" t="s">
        <v>672</v>
      </c>
      <c r="B993" s="357" t="s">
        <v>673</v>
      </c>
      <c r="C993" s="283"/>
      <c r="D993" s="283"/>
      <c r="E993" s="284" t="s">
        <v>674</v>
      </c>
      <c r="F993" s="345" t="s">
        <v>675</v>
      </c>
      <c r="G993" s="286"/>
      <c r="H993" s="284" t="s">
        <v>674</v>
      </c>
      <c r="I993" s="267" t="s">
        <v>675</v>
      </c>
      <c r="J993" s="268"/>
      <c r="K993" s="278" t="s">
        <v>671</v>
      </c>
      <c r="L993" s="279"/>
    </row>
    <row r="994" spans="1:12">
      <c r="A994" s="293">
        <v>1</v>
      </c>
      <c r="B994" s="291">
        <v>2</v>
      </c>
      <c r="C994" s="293">
        <v>3</v>
      </c>
      <c r="D994" s="293">
        <v>4</v>
      </c>
      <c r="E994" s="293">
        <v>5</v>
      </c>
      <c r="F994" s="296">
        <v>6</v>
      </c>
      <c r="G994" s="295"/>
      <c r="H994" s="293">
        <v>7</v>
      </c>
      <c r="I994" s="296">
        <v>8</v>
      </c>
      <c r="J994" s="295"/>
      <c r="K994" s="296">
        <v>9</v>
      </c>
      <c r="L994" s="295"/>
    </row>
    <row r="995" spans="1:12" ht="12.75" customHeight="1">
      <c r="A995" s="308"/>
      <c r="B995" s="233"/>
      <c r="C995" s="77"/>
      <c r="D995" s="319"/>
      <c r="E995" s="310"/>
      <c r="F995" s="316"/>
      <c r="G995" s="312"/>
      <c r="H995" s="310"/>
      <c r="I995" s="316"/>
      <c r="J995" s="312"/>
      <c r="K995" s="316"/>
      <c r="L995" s="312"/>
    </row>
    <row r="996" spans="1:12" ht="16.5">
      <c r="A996" s="308"/>
      <c r="B996" s="233"/>
      <c r="C996" s="359" t="s">
        <v>676</v>
      </c>
      <c r="D996" s="319"/>
      <c r="E996" s="310"/>
      <c r="F996" s="316"/>
      <c r="G996" s="312"/>
      <c r="H996" s="310"/>
      <c r="I996" s="316"/>
      <c r="J996" s="312"/>
      <c r="K996" s="316"/>
      <c r="L996" s="312"/>
    </row>
    <row r="997" spans="1:12" ht="14.25" customHeight="1">
      <c r="A997" s="308"/>
      <c r="B997" s="233"/>
      <c r="C997" s="77"/>
      <c r="D997" s="319"/>
      <c r="E997" s="310"/>
      <c r="F997" s="316"/>
      <c r="G997" s="312"/>
      <c r="H997" s="310"/>
      <c r="I997" s="316"/>
      <c r="J997" s="312"/>
      <c r="K997" s="316"/>
      <c r="L997" s="312"/>
    </row>
    <row r="998" spans="1:12" ht="16.5">
      <c r="A998" s="308">
        <v>1</v>
      </c>
      <c r="B998" s="233"/>
      <c r="C998" s="77" t="s">
        <v>993</v>
      </c>
      <c r="D998" s="319" t="s">
        <v>994</v>
      </c>
      <c r="E998" s="310" t="s">
        <v>845</v>
      </c>
      <c r="F998" s="316" t="s">
        <v>36</v>
      </c>
      <c r="G998" s="312">
        <v>321240</v>
      </c>
      <c r="H998" s="310" t="s">
        <v>740</v>
      </c>
      <c r="I998" s="316" t="s">
        <v>36</v>
      </c>
      <c r="J998" s="312">
        <v>342768</v>
      </c>
      <c r="K998" s="316" t="s">
        <v>36</v>
      </c>
      <c r="L998" s="312">
        <v>21528</v>
      </c>
    </row>
    <row r="999" spans="1:12" ht="13.5" customHeight="1">
      <c r="A999" s="308"/>
      <c r="B999" s="233"/>
      <c r="C999" s="77"/>
      <c r="D999" s="319"/>
      <c r="E999" s="310"/>
      <c r="F999" s="316"/>
      <c r="G999" s="312"/>
      <c r="H999" s="310"/>
      <c r="I999" s="316"/>
      <c r="J999" s="312"/>
      <c r="K999" s="316"/>
      <c r="L999" s="312"/>
    </row>
    <row r="1000" spans="1:12" ht="16.5">
      <c r="A1000" s="308">
        <v>2</v>
      </c>
      <c r="B1000" s="233"/>
      <c r="C1000" s="77" t="s">
        <v>995</v>
      </c>
      <c r="D1000" s="319" t="s">
        <v>996</v>
      </c>
      <c r="E1000" s="310" t="s">
        <v>997</v>
      </c>
      <c r="F1000" s="316"/>
      <c r="G1000" s="312">
        <v>176580</v>
      </c>
      <c r="H1000" s="310" t="s">
        <v>742</v>
      </c>
      <c r="I1000" s="316"/>
      <c r="J1000" s="312">
        <v>181608</v>
      </c>
      <c r="K1000" s="316"/>
      <c r="L1000" s="312">
        <v>5028</v>
      </c>
    </row>
    <row r="1001" spans="1:12" ht="12.75" customHeight="1">
      <c r="A1001" s="308"/>
      <c r="B1001" s="233"/>
      <c r="C1001" s="77"/>
      <c r="D1001" s="319"/>
      <c r="E1001" s="310"/>
      <c r="F1001" s="316"/>
      <c r="G1001" s="312"/>
      <c r="H1001" s="310"/>
      <c r="I1001" s="316"/>
      <c r="J1001" s="312"/>
      <c r="K1001" s="316"/>
      <c r="L1001" s="312"/>
    </row>
    <row r="1002" spans="1:12" ht="16.5">
      <c r="A1002" s="308">
        <v>3</v>
      </c>
      <c r="B1002" s="233"/>
      <c r="C1002" s="77" t="s">
        <v>998</v>
      </c>
      <c r="D1002" s="319" t="s">
        <v>999</v>
      </c>
      <c r="E1002" s="310" t="s">
        <v>701</v>
      </c>
      <c r="F1002" s="316"/>
      <c r="G1002" s="312">
        <v>142368</v>
      </c>
      <c r="H1002" s="310" t="s">
        <v>702</v>
      </c>
      <c r="I1002" s="316"/>
      <c r="J1002" s="312">
        <v>146544</v>
      </c>
      <c r="K1002" s="316"/>
      <c r="L1002" s="312">
        <v>4176</v>
      </c>
    </row>
    <row r="1003" spans="1:12" ht="14.25" customHeight="1">
      <c r="A1003" s="308"/>
      <c r="B1003" s="233"/>
      <c r="C1003" s="77"/>
      <c r="D1003" s="319"/>
      <c r="E1003" s="310"/>
      <c r="F1003" s="316"/>
      <c r="G1003" s="312"/>
      <c r="H1003" s="310"/>
      <c r="I1003" s="316"/>
      <c r="J1003" s="312"/>
      <c r="K1003" s="316"/>
      <c r="L1003" s="312"/>
    </row>
    <row r="1004" spans="1:12" ht="16.5">
      <c r="A1004" s="308">
        <v>4</v>
      </c>
      <c r="B1004" s="233"/>
      <c r="C1004" s="77" t="s">
        <v>998</v>
      </c>
      <c r="D1004" s="319" t="s">
        <v>1000</v>
      </c>
      <c r="E1004" s="310" t="s">
        <v>701</v>
      </c>
      <c r="F1004" s="316"/>
      <c r="G1004" s="312">
        <v>142368</v>
      </c>
      <c r="H1004" s="310" t="s">
        <v>702</v>
      </c>
      <c r="I1004" s="316"/>
      <c r="J1004" s="312">
        <v>146544</v>
      </c>
      <c r="K1004" s="316"/>
      <c r="L1004" s="312">
        <v>4176</v>
      </c>
    </row>
    <row r="1005" spans="1:12" ht="14.25" customHeight="1">
      <c r="A1005" s="308"/>
      <c r="B1005" s="233"/>
      <c r="C1005" s="77"/>
      <c r="D1005" s="319"/>
      <c r="E1005" s="454"/>
      <c r="F1005" s="313"/>
      <c r="G1005" s="320"/>
      <c r="H1005" s="454"/>
      <c r="I1005" s="316"/>
      <c r="J1005" s="312"/>
      <c r="K1005" s="316"/>
      <c r="L1005" s="312"/>
    </row>
    <row r="1006" spans="1:12" ht="14.25" customHeight="1">
      <c r="A1006" s="77"/>
      <c r="B1006" s="233"/>
      <c r="C1006" s="77"/>
      <c r="D1006" s="77"/>
      <c r="E1006" s="454"/>
      <c r="F1006" s="313"/>
      <c r="G1006" s="320"/>
      <c r="H1006" s="454"/>
      <c r="I1006" s="316"/>
      <c r="J1006" s="312"/>
      <c r="K1006" s="316"/>
      <c r="L1006" s="320"/>
    </row>
    <row r="1007" spans="1:12" ht="16.5">
      <c r="A1007" s="347"/>
      <c r="B1007" s="349"/>
      <c r="C1007" s="408" t="s">
        <v>743</v>
      </c>
      <c r="D1007" s="350"/>
      <c r="E1007" s="351"/>
      <c r="F1007" s="411" t="s">
        <v>36</v>
      </c>
      <c r="G1007" s="353">
        <f>SUM(G996:G1005)</f>
        <v>782556</v>
      </c>
      <c r="H1007" s="351"/>
      <c r="I1007" s="411" t="s">
        <v>36</v>
      </c>
      <c r="J1007" s="353">
        <f>SUM(J996:J1006)</f>
        <v>817464</v>
      </c>
      <c r="K1007" s="411" t="s">
        <v>36</v>
      </c>
      <c r="L1007" s="353">
        <f>SUM(L996:L1006)</f>
        <v>34908</v>
      </c>
    </row>
    <row r="1008" spans="1:12" ht="16.5">
      <c r="A1008" s="77"/>
      <c r="B1008" s="233"/>
      <c r="C1008" s="77"/>
      <c r="D1008" s="77"/>
      <c r="E1008" s="340"/>
      <c r="F1008" s="316"/>
      <c r="G1008" s="320"/>
      <c r="H1008" s="340"/>
      <c r="I1008" s="316"/>
      <c r="J1008" s="320"/>
      <c r="K1008" s="316"/>
      <c r="L1008" s="320"/>
    </row>
    <row r="1009" spans="1:12" ht="16.5">
      <c r="A1009" s="77"/>
      <c r="B1009" s="233"/>
      <c r="C1009" s="77"/>
      <c r="D1009" s="77"/>
      <c r="E1009" s="340"/>
      <c r="F1009" s="316"/>
      <c r="G1009" s="320"/>
      <c r="H1009" s="340"/>
      <c r="I1009" s="316"/>
      <c r="J1009" s="320"/>
      <c r="K1009" s="316"/>
      <c r="L1009" s="320"/>
    </row>
    <row r="1010" spans="1:12" ht="16.5">
      <c r="A1010" s="398"/>
      <c r="B1010" s="323"/>
      <c r="C1010" s="398"/>
      <c r="D1010" s="398"/>
      <c r="E1010" s="405"/>
      <c r="F1010" s="399"/>
      <c r="G1010" s="441"/>
      <c r="H1010" s="405"/>
      <c r="I1010" s="399"/>
      <c r="J1010" s="441"/>
      <c r="K1010" s="399"/>
      <c r="L1010" s="441"/>
    </row>
    <row r="1011" spans="1:12" ht="16.5">
      <c r="A1011" s="86"/>
      <c r="B1011" s="86"/>
      <c r="C1011" s="86"/>
      <c r="D1011" s="86"/>
      <c r="E1011" s="315"/>
      <c r="F1011" s="315"/>
      <c r="G1011" s="315"/>
      <c r="H1011" s="315"/>
      <c r="I1011" s="315"/>
      <c r="J1011" s="315"/>
      <c r="K1011" s="315"/>
      <c r="L1011" s="315"/>
    </row>
    <row r="1012" spans="1:12">
      <c r="A1012" s="201" t="s">
        <v>703</v>
      </c>
      <c r="C1012" s="201"/>
      <c r="D1012" s="201" t="s">
        <v>704</v>
      </c>
      <c r="E1012" s="201"/>
      <c r="F1012" s="201"/>
      <c r="G1012" s="201"/>
      <c r="H1012" s="201" t="s">
        <v>441</v>
      </c>
      <c r="I1012" s="201"/>
      <c r="J1012" s="201"/>
      <c r="K1012" s="201"/>
      <c r="L1012" s="201"/>
    </row>
    <row r="1013" spans="1:12">
      <c r="A1013" s="201"/>
      <c r="B1013" s="201"/>
      <c r="C1013" s="201"/>
      <c r="D1013" s="201"/>
      <c r="E1013" s="201"/>
      <c r="F1013" s="201"/>
      <c r="G1013" s="201"/>
      <c r="H1013" s="201"/>
      <c r="I1013" s="201"/>
      <c r="J1013" s="201"/>
      <c r="K1013" s="201"/>
      <c r="L1013" s="201"/>
    </row>
    <row r="1014" spans="1:12">
      <c r="A1014" s="201"/>
      <c r="B1014" s="201"/>
      <c r="C1014" s="201"/>
      <c r="D1014" s="201"/>
      <c r="E1014" s="201"/>
      <c r="F1014" s="201"/>
      <c r="G1014" s="201"/>
      <c r="H1014" s="201"/>
      <c r="I1014" s="201"/>
      <c r="J1014" s="201"/>
      <c r="K1014" s="201"/>
      <c r="L1014" s="201"/>
    </row>
    <row r="1015" spans="1:12">
      <c r="A1015" s="201"/>
      <c r="B1015" s="201" t="s">
        <v>705</v>
      </c>
      <c r="C1015" s="201"/>
      <c r="D1015" s="201" t="s">
        <v>706</v>
      </c>
      <c r="E1015" s="201"/>
      <c r="F1015" s="201"/>
      <c r="G1015" s="201"/>
      <c r="H1015" s="201" t="s">
        <v>707</v>
      </c>
      <c r="I1015" s="201"/>
      <c r="J1015" s="201"/>
      <c r="K1015" s="201"/>
      <c r="L1015" s="201"/>
    </row>
    <row r="1016" spans="1:12">
      <c r="A1016" s="334"/>
      <c r="B1016" s="334"/>
      <c r="C1016" s="334" t="s">
        <v>708</v>
      </c>
      <c r="D1016" s="334" t="s">
        <v>709</v>
      </c>
      <c r="E1016" s="334"/>
      <c r="F1016" s="334"/>
      <c r="G1016" s="334"/>
      <c r="H1016" s="334" t="s">
        <v>710</v>
      </c>
      <c r="I1016" s="334"/>
      <c r="J1016" s="334"/>
      <c r="K1016" s="334"/>
      <c r="L1016" s="334"/>
    </row>
    <row r="1017" spans="1:12">
      <c r="A1017" s="334"/>
      <c r="B1017" s="334" t="s">
        <v>711</v>
      </c>
      <c r="C1017" s="334"/>
      <c r="D1017" s="334"/>
      <c r="E1017" s="334"/>
      <c r="F1017" s="334"/>
      <c r="G1017" s="334"/>
      <c r="H1017" s="334"/>
      <c r="I1017" s="334"/>
      <c r="J1017" s="334"/>
      <c r="K1017" s="334"/>
      <c r="L1017" s="334"/>
    </row>
    <row r="1018" spans="1:12">
      <c r="C1018" s="334" t="s">
        <v>712</v>
      </c>
    </row>
    <row r="1019" spans="1:12">
      <c r="C1019" s="334"/>
    </row>
    <row r="1020" spans="1:12">
      <c r="A1020" s="1" t="s">
        <v>657</v>
      </c>
      <c r="B1020" s="1"/>
      <c r="C1020" s="1"/>
      <c r="L1020" s="176" t="s">
        <v>658</v>
      </c>
    </row>
    <row r="1021" spans="1:12">
      <c r="A1021" s="1" t="s">
        <v>1001</v>
      </c>
      <c r="B1021" s="1"/>
      <c r="C1021" s="1"/>
    </row>
    <row r="1023" spans="1:12" ht="18.75">
      <c r="A1023" s="257" t="s">
        <v>660</v>
      </c>
      <c r="B1023" s="258"/>
      <c r="C1023" s="258"/>
      <c r="D1023" s="258"/>
      <c r="E1023" s="258"/>
      <c r="F1023" s="258"/>
      <c r="G1023" s="258"/>
      <c r="H1023" s="258"/>
      <c r="I1023" s="258"/>
      <c r="J1023" s="258"/>
      <c r="K1023" s="258"/>
      <c r="L1023" s="259"/>
    </row>
    <row r="1024" spans="1:12" ht="15.75">
      <c r="A1024" s="260" t="s">
        <v>661</v>
      </c>
      <c r="B1024" s="261"/>
      <c r="C1024" s="261"/>
      <c r="D1024" s="261"/>
      <c r="E1024" s="261"/>
      <c r="F1024" s="261"/>
      <c r="G1024" s="261"/>
      <c r="H1024" s="261"/>
      <c r="I1024" s="261"/>
      <c r="J1024" s="261"/>
      <c r="K1024" s="261"/>
      <c r="L1024" s="262"/>
    </row>
    <row r="1025" spans="1:12" ht="15.75">
      <c r="A1025" s="263"/>
      <c r="B1025" s="264"/>
      <c r="C1025" s="264"/>
      <c r="D1025" s="264"/>
      <c r="E1025" s="264"/>
      <c r="F1025" s="264"/>
      <c r="G1025" s="264"/>
      <c r="H1025" s="264"/>
      <c r="I1025" s="264"/>
      <c r="J1025" s="264"/>
      <c r="K1025" s="264"/>
      <c r="L1025" s="265"/>
    </row>
    <row r="1026" spans="1:12" ht="15.75">
      <c r="A1026" s="400" t="s">
        <v>992</v>
      </c>
      <c r="B1026" s="264"/>
      <c r="C1026" s="264"/>
      <c r="D1026" s="264"/>
      <c r="E1026" s="264"/>
      <c r="F1026" s="264"/>
      <c r="G1026" s="264"/>
      <c r="H1026" s="264"/>
      <c r="I1026" s="264"/>
      <c r="J1026" s="264"/>
      <c r="K1026" s="264"/>
      <c r="L1026" s="265"/>
    </row>
    <row r="1027" spans="1:12">
      <c r="A1027" s="404"/>
      <c r="B1027" s="128"/>
      <c r="C1027" s="128"/>
      <c r="D1027" s="128"/>
      <c r="E1027" s="128"/>
      <c r="F1027" s="128"/>
      <c r="G1027" s="128"/>
      <c r="H1027" s="128"/>
      <c r="I1027" s="128"/>
      <c r="J1027" s="128"/>
      <c r="K1027" s="128"/>
      <c r="L1027" s="129"/>
    </row>
    <row r="1028" spans="1:12" ht="15.75">
      <c r="A1028" s="267" t="s">
        <v>663</v>
      </c>
      <c r="B1028" s="268"/>
      <c r="C1028" s="270"/>
      <c r="D1028" s="270"/>
      <c r="E1028" s="273" t="s">
        <v>664</v>
      </c>
      <c r="F1028" s="271"/>
      <c r="G1028" s="272"/>
      <c r="H1028" s="273" t="s">
        <v>665</v>
      </c>
      <c r="I1028" s="271"/>
      <c r="J1028" s="272"/>
      <c r="K1028" s="269"/>
      <c r="L1028" s="336"/>
    </row>
    <row r="1029" spans="1:12" ht="15.75">
      <c r="A1029" s="274" t="s">
        <v>667</v>
      </c>
      <c r="B1029" s="275"/>
      <c r="C1029" s="277" t="s">
        <v>668</v>
      </c>
      <c r="D1029" s="277" t="s">
        <v>669</v>
      </c>
      <c r="E1029" s="273" t="s">
        <v>670</v>
      </c>
      <c r="F1029" s="271"/>
      <c r="G1029" s="272"/>
      <c r="H1029" s="273" t="s">
        <v>670</v>
      </c>
      <c r="I1029" s="271"/>
      <c r="J1029" s="272"/>
      <c r="K1029" s="278" t="s">
        <v>666</v>
      </c>
      <c r="L1029" s="279"/>
    </row>
    <row r="1030" spans="1:12" ht="15.75">
      <c r="A1030" s="284" t="s">
        <v>672</v>
      </c>
      <c r="B1030" s="357" t="s">
        <v>673</v>
      </c>
      <c r="C1030" s="339"/>
      <c r="D1030" s="339"/>
      <c r="E1030" s="357" t="s">
        <v>674</v>
      </c>
      <c r="F1030" s="285" t="s">
        <v>675</v>
      </c>
      <c r="G1030" s="286"/>
      <c r="H1030" s="357" t="s">
        <v>674</v>
      </c>
      <c r="I1030" s="287" t="s">
        <v>675</v>
      </c>
      <c r="J1030" s="268"/>
      <c r="K1030" s="346" t="s">
        <v>671</v>
      </c>
      <c r="L1030" s="279"/>
    </row>
    <row r="1031" spans="1:12">
      <c r="A1031" s="293">
        <v>1</v>
      </c>
      <c r="B1031" s="291">
        <v>2</v>
      </c>
      <c r="C1031" s="291">
        <v>3</v>
      </c>
      <c r="D1031" s="291">
        <v>4</v>
      </c>
      <c r="E1031" s="291">
        <v>5</v>
      </c>
      <c r="F1031" s="294">
        <v>6</v>
      </c>
      <c r="G1031" s="295"/>
      <c r="H1031" s="291">
        <v>7</v>
      </c>
      <c r="I1031" s="294">
        <v>8</v>
      </c>
      <c r="J1031" s="295"/>
      <c r="K1031" s="294">
        <v>9</v>
      </c>
      <c r="L1031" s="295"/>
    </row>
    <row r="1032" spans="1:12">
      <c r="A1032" s="416"/>
      <c r="B1032" s="455"/>
      <c r="C1032" s="430"/>
      <c r="D1032" s="125"/>
      <c r="E1032" s="125"/>
      <c r="F1032" s="6"/>
      <c r="G1032" s="125"/>
      <c r="H1032" s="125"/>
      <c r="I1032" s="6"/>
      <c r="J1032" s="125"/>
      <c r="K1032" s="6"/>
      <c r="L1032" s="125"/>
    </row>
    <row r="1033" spans="1:12">
      <c r="A1033" s="124"/>
      <c r="B1033" s="125"/>
      <c r="C1033" s="430"/>
      <c r="D1033" s="125"/>
      <c r="E1033" s="125"/>
      <c r="F1033" s="6"/>
      <c r="G1033" s="125"/>
      <c r="H1033" s="125"/>
      <c r="I1033" s="6"/>
      <c r="J1033" s="125"/>
      <c r="K1033" s="6"/>
      <c r="L1033" s="125"/>
    </row>
    <row r="1034" spans="1:12" ht="16.5">
      <c r="A1034" s="124"/>
      <c r="B1034" s="125"/>
      <c r="C1034" s="299" t="s">
        <v>850</v>
      </c>
      <c r="D1034" s="125"/>
      <c r="E1034" s="320"/>
      <c r="F1034" s="315"/>
      <c r="G1034" s="312"/>
      <c r="H1034" s="320"/>
      <c r="I1034" s="315"/>
      <c r="J1034" s="312"/>
      <c r="K1034" s="315"/>
      <c r="L1034" s="312"/>
    </row>
    <row r="1035" spans="1:12" ht="16.5">
      <c r="A1035" s="124"/>
      <c r="B1035" s="191"/>
      <c r="C1035" s="125"/>
      <c r="D1035" s="456"/>
      <c r="E1035" s="320"/>
      <c r="F1035" s="315"/>
      <c r="G1035" s="312"/>
      <c r="H1035" s="320"/>
      <c r="I1035" s="315"/>
      <c r="J1035" s="312"/>
      <c r="K1035" s="315"/>
      <c r="L1035" s="312"/>
    </row>
    <row r="1036" spans="1:12" ht="16.5">
      <c r="A1036" s="308">
        <v>1</v>
      </c>
      <c r="B1036" s="125"/>
      <c r="C1036" s="233" t="s">
        <v>746</v>
      </c>
      <c r="D1036" s="309" t="s">
        <v>1002</v>
      </c>
      <c r="E1036" s="320"/>
      <c r="F1036" s="315" t="s">
        <v>36</v>
      </c>
      <c r="G1036" s="312">
        <v>66000</v>
      </c>
      <c r="H1036" s="340"/>
      <c r="I1036" s="315" t="s">
        <v>36</v>
      </c>
      <c r="J1036" s="312">
        <v>66000</v>
      </c>
      <c r="K1036" s="316" t="s">
        <v>36</v>
      </c>
      <c r="L1036" s="312">
        <f>J1036-G1036</f>
        <v>0</v>
      </c>
    </row>
    <row r="1037" spans="1:12" ht="16.5">
      <c r="A1037" s="308"/>
      <c r="B1037" s="125"/>
      <c r="C1037" s="233"/>
      <c r="D1037" s="309"/>
      <c r="E1037" s="320"/>
      <c r="F1037" s="315"/>
      <c r="G1037" s="312"/>
      <c r="H1037" s="340"/>
      <c r="I1037" s="315"/>
      <c r="J1037" s="312"/>
      <c r="K1037" s="316"/>
      <c r="L1037" s="312"/>
    </row>
    <row r="1038" spans="1:12" ht="16.5">
      <c r="A1038" s="308">
        <v>2</v>
      </c>
      <c r="B1038" s="125"/>
      <c r="C1038" s="233" t="s">
        <v>746</v>
      </c>
      <c r="D1038" s="309" t="s">
        <v>1003</v>
      </c>
      <c r="E1038" s="320"/>
      <c r="F1038" s="315"/>
      <c r="G1038" s="312">
        <v>66000</v>
      </c>
      <c r="H1038" s="340"/>
      <c r="I1038" s="315"/>
      <c r="J1038" s="312">
        <v>66000</v>
      </c>
      <c r="K1038" s="316"/>
      <c r="L1038" s="312">
        <f>J1038-G1038</f>
        <v>0</v>
      </c>
    </row>
    <row r="1039" spans="1:12" ht="16.5">
      <c r="A1039" s="124"/>
      <c r="B1039" s="125"/>
      <c r="C1039" s="430"/>
      <c r="D1039" s="125"/>
      <c r="E1039" s="125"/>
      <c r="F1039" s="6"/>
      <c r="G1039" s="312"/>
      <c r="H1039" s="340"/>
      <c r="I1039" s="315"/>
      <c r="J1039" s="312"/>
      <c r="K1039" s="316"/>
      <c r="L1039" s="312"/>
    </row>
    <row r="1040" spans="1:12">
      <c r="A1040" s="124"/>
      <c r="B1040" s="125"/>
      <c r="C1040" s="430"/>
      <c r="D1040" s="125"/>
      <c r="E1040" s="125"/>
      <c r="F1040" s="6"/>
      <c r="G1040" s="125"/>
      <c r="H1040" s="125"/>
      <c r="I1040" s="6"/>
      <c r="J1040" s="125"/>
      <c r="K1040" s="6"/>
      <c r="L1040" s="125"/>
    </row>
    <row r="1041" spans="1:12" ht="16.5">
      <c r="A1041" s="408"/>
      <c r="B1041" s="349"/>
      <c r="C1041" s="349" t="s">
        <v>743</v>
      </c>
      <c r="D1041" s="349"/>
      <c r="E1041" s="433"/>
      <c r="F1041" s="410" t="s">
        <v>36</v>
      </c>
      <c r="G1041" s="435">
        <f>SUM(G1034:G1040)</f>
        <v>132000</v>
      </c>
      <c r="H1041" s="433"/>
      <c r="I1041" s="410" t="s">
        <v>36</v>
      </c>
      <c r="J1041" s="435">
        <f>SUM(J1034:J1040)</f>
        <v>132000</v>
      </c>
      <c r="K1041" s="410" t="s">
        <v>36</v>
      </c>
      <c r="L1041" s="435">
        <f>SUM(L1035:L1040)</f>
        <v>0</v>
      </c>
    </row>
    <row r="1042" spans="1:12">
      <c r="A1042" s="124"/>
      <c r="B1042" s="125"/>
      <c r="C1042" s="430"/>
      <c r="D1042" s="125"/>
      <c r="E1042" s="125"/>
      <c r="F1042" s="6"/>
      <c r="G1042" s="125"/>
      <c r="H1042" s="125"/>
      <c r="I1042" s="6"/>
      <c r="J1042" s="125"/>
      <c r="K1042" s="6"/>
      <c r="L1042" s="125"/>
    </row>
    <row r="1043" spans="1:12">
      <c r="A1043" s="124"/>
      <c r="B1043" s="125"/>
      <c r="C1043" s="430"/>
      <c r="D1043" s="125"/>
      <c r="E1043" s="125"/>
      <c r="F1043" s="6"/>
      <c r="G1043" s="125"/>
      <c r="H1043" s="125"/>
      <c r="I1043" s="6"/>
      <c r="J1043" s="125"/>
      <c r="K1043" s="6"/>
      <c r="L1043" s="125"/>
    </row>
    <row r="1044" spans="1:12">
      <c r="A1044" s="124"/>
      <c r="B1044" s="125"/>
      <c r="C1044" s="430"/>
      <c r="D1044" s="125"/>
      <c r="E1044" s="125"/>
      <c r="F1044" s="6"/>
      <c r="G1044" s="125"/>
      <c r="H1044" s="125"/>
      <c r="I1044" s="6"/>
      <c r="J1044" s="125"/>
      <c r="K1044" s="6"/>
      <c r="L1044" s="125"/>
    </row>
    <row r="1045" spans="1:12">
      <c r="A1045" s="124"/>
      <c r="B1045" s="125"/>
      <c r="C1045" s="430"/>
      <c r="D1045" s="125"/>
      <c r="E1045" s="125"/>
      <c r="F1045" s="6"/>
      <c r="G1045" s="125"/>
      <c r="H1045" s="125"/>
      <c r="I1045" s="6"/>
      <c r="J1045" s="125"/>
      <c r="K1045" s="6"/>
      <c r="L1045" s="125"/>
    </row>
    <row r="1046" spans="1:12">
      <c r="A1046" s="127"/>
      <c r="B1046" s="129"/>
      <c r="C1046" s="445"/>
      <c r="D1046" s="129"/>
      <c r="E1046" s="129"/>
      <c r="F1046" s="128"/>
      <c r="G1046" s="129"/>
      <c r="H1046" s="129"/>
      <c r="I1046" s="128"/>
      <c r="J1046" s="129"/>
      <c r="K1046" s="128"/>
      <c r="L1046" s="129"/>
    </row>
    <row r="1047" spans="1:12">
      <c r="C1047" s="334"/>
    </row>
    <row r="1048" spans="1:12">
      <c r="A1048" s="201" t="s">
        <v>703</v>
      </c>
      <c r="C1048" s="201"/>
      <c r="D1048" s="201" t="s">
        <v>704</v>
      </c>
      <c r="E1048" s="201"/>
      <c r="F1048" s="201"/>
      <c r="G1048" s="201"/>
      <c r="H1048" s="201" t="s">
        <v>441</v>
      </c>
      <c r="I1048" s="201"/>
      <c r="J1048" s="201"/>
      <c r="K1048" s="201"/>
      <c r="L1048" s="201"/>
    </row>
    <row r="1049" spans="1:12">
      <c r="A1049" s="201"/>
      <c r="B1049" s="201"/>
      <c r="C1049" s="201"/>
      <c r="D1049" s="201"/>
      <c r="E1049" s="201"/>
      <c r="F1049" s="201"/>
      <c r="G1049" s="201"/>
      <c r="H1049" s="201"/>
      <c r="I1049" s="201"/>
      <c r="J1049" s="201"/>
      <c r="K1049" s="201"/>
      <c r="L1049" s="201"/>
    </row>
    <row r="1050" spans="1:12">
      <c r="A1050" s="201"/>
      <c r="B1050" s="201"/>
      <c r="C1050" s="201"/>
      <c r="D1050" s="201"/>
      <c r="E1050" s="201"/>
      <c r="F1050" s="201"/>
      <c r="G1050" s="201"/>
      <c r="H1050" s="201"/>
      <c r="I1050" s="201"/>
      <c r="J1050" s="201"/>
      <c r="K1050" s="201"/>
      <c r="L1050" s="201"/>
    </row>
    <row r="1051" spans="1:12">
      <c r="A1051" s="201"/>
      <c r="B1051" s="201" t="s">
        <v>705</v>
      </c>
      <c r="C1051" s="201"/>
      <c r="D1051" s="201" t="s">
        <v>706</v>
      </c>
      <c r="E1051" s="201"/>
      <c r="F1051" s="201"/>
      <c r="G1051" s="201"/>
      <c r="H1051" s="201" t="s">
        <v>707</v>
      </c>
      <c r="I1051" s="201"/>
      <c r="J1051" s="201"/>
      <c r="K1051" s="201"/>
      <c r="L1051" s="201"/>
    </row>
    <row r="1052" spans="1:12">
      <c r="A1052" s="334"/>
      <c r="B1052" s="334"/>
      <c r="C1052" s="334" t="s">
        <v>708</v>
      </c>
      <c r="D1052" s="334" t="s">
        <v>709</v>
      </c>
      <c r="E1052" s="334"/>
      <c r="F1052" s="334"/>
      <c r="G1052" s="334"/>
      <c r="H1052" s="334" t="s">
        <v>710</v>
      </c>
      <c r="I1052" s="334"/>
      <c r="J1052" s="334"/>
      <c r="K1052" s="334"/>
      <c r="L1052" s="334"/>
    </row>
    <row r="1053" spans="1:12">
      <c r="A1053" s="334"/>
      <c r="B1053" s="334" t="s">
        <v>711</v>
      </c>
      <c r="C1053" s="334"/>
      <c r="D1053" s="334"/>
      <c r="E1053" s="334"/>
      <c r="F1053" s="334"/>
      <c r="G1053" s="334"/>
      <c r="H1053" s="334"/>
      <c r="I1053" s="334"/>
      <c r="J1053" s="334"/>
      <c r="K1053" s="334"/>
      <c r="L1053" s="334"/>
    </row>
    <row r="1054" spans="1:12">
      <c r="C1054" s="334" t="s">
        <v>712</v>
      </c>
    </row>
    <row r="1055" spans="1:12">
      <c r="C1055" s="334"/>
    </row>
    <row r="1056" spans="1:12">
      <c r="A1056" s="1" t="s">
        <v>657</v>
      </c>
      <c r="B1056" s="1"/>
      <c r="C1056" s="1"/>
      <c r="L1056" s="176" t="s">
        <v>658</v>
      </c>
    </row>
    <row r="1057" spans="1:12">
      <c r="A1057" s="1" t="s">
        <v>928</v>
      </c>
      <c r="B1057" s="1"/>
      <c r="C1057" s="1"/>
    </row>
    <row r="1059" spans="1:12" ht="18.75">
      <c r="A1059" s="257" t="s">
        <v>660</v>
      </c>
      <c r="B1059" s="258"/>
      <c r="C1059" s="258"/>
      <c r="D1059" s="258"/>
      <c r="E1059" s="258"/>
      <c r="F1059" s="258"/>
      <c r="G1059" s="258"/>
      <c r="H1059" s="258"/>
      <c r="I1059" s="258"/>
      <c r="J1059" s="258"/>
      <c r="K1059" s="258"/>
      <c r="L1059" s="259"/>
    </row>
    <row r="1060" spans="1:12" ht="15.75">
      <c r="A1060" s="260" t="s">
        <v>661</v>
      </c>
      <c r="B1060" s="261"/>
      <c r="C1060" s="261"/>
      <c r="D1060" s="261"/>
      <c r="E1060" s="261"/>
      <c r="F1060" s="261"/>
      <c r="G1060" s="261"/>
      <c r="H1060" s="261"/>
      <c r="I1060" s="261"/>
      <c r="J1060" s="261"/>
      <c r="K1060" s="261"/>
      <c r="L1060" s="262"/>
    </row>
    <row r="1061" spans="1:12" ht="15.75">
      <c r="A1061" s="263"/>
      <c r="B1061" s="264"/>
      <c r="C1061" s="264"/>
      <c r="D1061" s="264"/>
      <c r="E1061" s="264"/>
      <c r="F1061" s="264"/>
      <c r="G1061" s="264"/>
      <c r="H1061" s="264"/>
      <c r="I1061" s="264"/>
      <c r="J1061" s="264"/>
      <c r="K1061" s="264"/>
      <c r="L1061" s="265"/>
    </row>
    <row r="1062" spans="1:12" ht="15.75">
      <c r="A1062" s="400" t="s">
        <v>1004</v>
      </c>
      <c r="B1062" s="264"/>
      <c r="C1062" s="264"/>
      <c r="D1062" s="264"/>
      <c r="E1062" s="264"/>
      <c r="F1062" s="264"/>
      <c r="G1062" s="264"/>
      <c r="H1062" s="264"/>
      <c r="I1062" s="264"/>
      <c r="J1062" s="264"/>
      <c r="K1062" s="264"/>
      <c r="L1062" s="265"/>
    </row>
    <row r="1063" spans="1:12">
      <c r="A1063" s="404"/>
      <c r="B1063" s="128"/>
      <c r="C1063" s="128"/>
      <c r="D1063" s="128"/>
      <c r="E1063" s="128"/>
      <c r="F1063" s="128"/>
      <c r="G1063" s="128"/>
      <c r="H1063" s="128"/>
      <c r="I1063" s="128"/>
      <c r="J1063" s="128"/>
      <c r="K1063" s="128"/>
      <c r="L1063" s="129"/>
    </row>
    <row r="1064" spans="1:12" ht="15.75">
      <c r="A1064" s="267" t="s">
        <v>663</v>
      </c>
      <c r="B1064" s="268"/>
      <c r="C1064" s="270"/>
      <c r="D1064" s="270"/>
      <c r="E1064" s="273" t="s">
        <v>664</v>
      </c>
      <c r="F1064" s="271"/>
      <c r="G1064" s="272"/>
      <c r="H1064" s="273" t="s">
        <v>665</v>
      </c>
      <c r="I1064" s="271"/>
      <c r="J1064" s="272"/>
      <c r="K1064" s="269"/>
      <c r="L1064" s="336"/>
    </row>
    <row r="1065" spans="1:12" ht="15.75">
      <c r="A1065" s="274" t="s">
        <v>667</v>
      </c>
      <c r="B1065" s="275"/>
      <c r="C1065" s="277" t="s">
        <v>668</v>
      </c>
      <c r="D1065" s="277" t="s">
        <v>669</v>
      </c>
      <c r="E1065" s="273" t="s">
        <v>670</v>
      </c>
      <c r="F1065" s="271"/>
      <c r="G1065" s="272"/>
      <c r="H1065" s="273" t="s">
        <v>670</v>
      </c>
      <c r="I1065" s="271"/>
      <c r="J1065" s="272"/>
      <c r="K1065" s="278" t="s">
        <v>666</v>
      </c>
      <c r="L1065" s="279"/>
    </row>
    <row r="1066" spans="1:12" ht="15.75">
      <c r="A1066" s="284" t="s">
        <v>672</v>
      </c>
      <c r="B1066" s="357" t="s">
        <v>673</v>
      </c>
      <c r="C1066" s="283"/>
      <c r="D1066" s="283"/>
      <c r="E1066" s="284" t="s">
        <v>674</v>
      </c>
      <c r="F1066" s="285" t="s">
        <v>675</v>
      </c>
      <c r="G1066" s="286"/>
      <c r="H1066" s="284" t="s">
        <v>674</v>
      </c>
      <c r="I1066" s="287" t="s">
        <v>675</v>
      </c>
      <c r="J1066" s="268"/>
      <c r="K1066" s="278" t="s">
        <v>671</v>
      </c>
      <c r="L1066" s="279"/>
    </row>
    <row r="1067" spans="1:12">
      <c r="A1067" s="293">
        <v>1</v>
      </c>
      <c r="B1067" s="291">
        <v>2</v>
      </c>
      <c r="C1067" s="293">
        <v>3</v>
      </c>
      <c r="D1067" s="293">
        <v>4</v>
      </c>
      <c r="E1067" s="293">
        <v>5</v>
      </c>
      <c r="F1067" s="294">
        <v>6</v>
      </c>
      <c r="G1067" s="295"/>
      <c r="H1067" s="293">
        <v>7</v>
      </c>
      <c r="I1067" s="294">
        <v>8</v>
      </c>
      <c r="J1067" s="295"/>
      <c r="K1067" s="296">
        <v>9</v>
      </c>
      <c r="L1067" s="295"/>
    </row>
    <row r="1068" spans="1:12" ht="14.25" customHeight="1">
      <c r="A1068" s="308"/>
      <c r="B1068" s="233"/>
      <c r="C1068" s="77"/>
      <c r="D1068" s="319"/>
      <c r="E1068" s="310"/>
      <c r="F1068" s="315"/>
      <c r="G1068" s="312"/>
      <c r="H1068" s="310"/>
      <c r="I1068" s="315"/>
      <c r="J1068" s="312"/>
      <c r="K1068" s="316"/>
      <c r="L1068" s="312"/>
    </row>
    <row r="1069" spans="1:12" ht="16.5">
      <c r="A1069" s="308"/>
      <c r="B1069" s="233"/>
      <c r="C1069" s="299" t="s">
        <v>676</v>
      </c>
      <c r="D1069" s="319"/>
      <c r="E1069" s="310"/>
      <c r="F1069" s="315"/>
      <c r="G1069" s="312"/>
      <c r="H1069" s="310"/>
      <c r="I1069" s="315"/>
      <c r="J1069" s="312"/>
      <c r="K1069" s="316"/>
      <c r="L1069" s="312"/>
    </row>
    <row r="1070" spans="1:12" ht="14.25" customHeight="1">
      <c r="A1070" s="308"/>
      <c r="B1070" s="233"/>
      <c r="C1070" s="77"/>
      <c r="D1070" s="319"/>
      <c r="E1070" s="310"/>
      <c r="F1070" s="315"/>
      <c r="G1070" s="312"/>
      <c r="H1070" s="310"/>
      <c r="I1070" s="315"/>
      <c r="J1070" s="312"/>
      <c r="K1070" s="316"/>
      <c r="L1070" s="312"/>
    </row>
    <row r="1071" spans="1:12" ht="16.5">
      <c r="A1071" s="308">
        <v>1</v>
      </c>
      <c r="B1071" s="233"/>
      <c r="C1071" s="77" t="s">
        <v>1005</v>
      </c>
      <c r="D1071" s="319"/>
      <c r="E1071" s="310"/>
      <c r="F1071" s="315"/>
      <c r="G1071" s="312"/>
      <c r="H1071" s="310"/>
      <c r="I1071" s="315"/>
      <c r="J1071" s="312"/>
      <c r="K1071" s="316"/>
      <c r="L1071" s="312"/>
    </row>
    <row r="1072" spans="1:12" ht="16.5">
      <c r="A1072" s="308"/>
      <c r="B1072" s="233"/>
      <c r="C1072" s="77" t="s">
        <v>1006</v>
      </c>
      <c r="D1072" s="319" t="s">
        <v>1007</v>
      </c>
      <c r="E1072" s="310" t="s">
        <v>1008</v>
      </c>
      <c r="F1072" s="315"/>
      <c r="G1072" s="312">
        <v>389256</v>
      </c>
      <c r="H1072" s="310" t="s">
        <v>1009</v>
      </c>
      <c r="I1072" s="315"/>
      <c r="J1072" s="312">
        <v>423336</v>
      </c>
      <c r="K1072" s="316"/>
      <c r="L1072" s="312">
        <v>34080</v>
      </c>
    </row>
    <row r="1073" spans="1:12" ht="12.75" customHeight="1">
      <c r="A1073" s="308"/>
      <c r="B1073" s="233"/>
      <c r="C1073" s="77"/>
      <c r="D1073" s="319"/>
      <c r="E1073" s="310"/>
      <c r="F1073" s="315"/>
      <c r="G1073" s="312"/>
      <c r="H1073" s="310"/>
      <c r="I1073" s="315"/>
      <c r="J1073" s="312"/>
      <c r="K1073" s="316"/>
      <c r="L1073" s="312"/>
    </row>
    <row r="1074" spans="1:12" ht="16.5">
      <c r="A1074" s="308">
        <v>2</v>
      </c>
      <c r="B1074" s="233"/>
      <c r="C1074" s="77" t="s">
        <v>1010</v>
      </c>
      <c r="D1074" s="319" t="s">
        <v>1011</v>
      </c>
      <c r="E1074" s="310" t="s">
        <v>873</v>
      </c>
      <c r="F1074" s="315"/>
      <c r="G1074" s="312">
        <v>163956</v>
      </c>
      <c r="H1074" s="310" t="s">
        <v>881</v>
      </c>
      <c r="I1074" s="315"/>
      <c r="J1074" s="312">
        <v>168468</v>
      </c>
      <c r="K1074" s="316"/>
      <c r="L1074" s="312">
        <v>4512</v>
      </c>
    </row>
    <row r="1075" spans="1:12" ht="13.5" customHeight="1">
      <c r="A1075" s="308"/>
      <c r="B1075" s="233"/>
      <c r="C1075" s="77"/>
      <c r="D1075" s="319"/>
      <c r="E1075" s="310"/>
      <c r="F1075" s="315"/>
      <c r="G1075" s="312"/>
      <c r="H1075" s="310"/>
      <c r="I1075" s="315"/>
      <c r="J1075" s="312"/>
      <c r="K1075" s="316"/>
      <c r="L1075" s="312"/>
    </row>
    <row r="1076" spans="1:12" ht="16.5">
      <c r="A1076" s="308">
        <v>3</v>
      </c>
      <c r="B1076" s="233"/>
      <c r="C1076" s="77" t="s">
        <v>1010</v>
      </c>
      <c r="D1076" s="319" t="s">
        <v>1012</v>
      </c>
      <c r="E1076" s="310" t="s">
        <v>873</v>
      </c>
      <c r="F1076" s="315"/>
      <c r="G1076" s="312">
        <v>163956</v>
      </c>
      <c r="H1076" s="310" t="s">
        <v>881</v>
      </c>
      <c r="I1076" s="315"/>
      <c r="J1076" s="312">
        <v>168468</v>
      </c>
      <c r="K1076" s="316"/>
      <c r="L1076" s="312">
        <v>4512</v>
      </c>
    </row>
    <row r="1077" spans="1:12" ht="13.5" customHeight="1">
      <c r="A1077" s="308"/>
      <c r="B1077" s="233"/>
      <c r="C1077" s="77"/>
      <c r="D1077" s="319"/>
      <c r="E1077" s="310"/>
      <c r="F1077" s="315"/>
      <c r="G1077" s="312"/>
      <c r="H1077" s="310"/>
      <c r="I1077" s="315"/>
      <c r="J1077" s="312"/>
      <c r="K1077" s="316"/>
      <c r="L1077" s="312"/>
    </row>
    <row r="1078" spans="1:12" ht="14.25" customHeight="1">
      <c r="A1078" s="308"/>
      <c r="B1078" s="233"/>
      <c r="C1078" s="233"/>
      <c r="D1078" s="319"/>
      <c r="E1078" s="310"/>
      <c r="F1078" s="315"/>
      <c r="G1078" s="312"/>
      <c r="H1078" s="310"/>
      <c r="I1078" s="315"/>
      <c r="J1078" s="312"/>
      <c r="K1078" s="316"/>
      <c r="L1078" s="312"/>
    </row>
    <row r="1079" spans="1:12" ht="15" customHeight="1">
      <c r="A1079" s="347"/>
      <c r="B1079" s="349"/>
      <c r="C1079" s="349" t="s">
        <v>743</v>
      </c>
      <c r="D1079" s="457"/>
      <c r="E1079" s="422"/>
      <c r="F1079" s="410" t="s">
        <v>36</v>
      </c>
      <c r="G1079" s="353">
        <f>SUM(G1070:G1078)</f>
        <v>717168</v>
      </c>
      <c r="H1079" s="422"/>
      <c r="I1079" s="410" t="s">
        <v>36</v>
      </c>
      <c r="J1079" s="353">
        <f>SUM(J1070:J1078)</f>
        <v>760272</v>
      </c>
      <c r="K1079" s="410" t="s">
        <v>36</v>
      </c>
      <c r="L1079" s="353">
        <f>SUM(L1071:L1078)</f>
        <v>43104</v>
      </c>
    </row>
    <row r="1080" spans="1:12" ht="13.5" customHeight="1">
      <c r="A1080" s="308"/>
      <c r="B1080" s="233"/>
      <c r="C1080" s="431"/>
      <c r="D1080" s="309"/>
      <c r="E1080" s="317"/>
      <c r="F1080" s="315"/>
      <c r="G1080" s="312"/>
      <c r="H1080" s="317"/>
      <c r="I1080" s="315"/>
      <c r="J1080" s="312"/>
      <c r="K1080" s="315"/>
      <c r="L1080" s="312"/>
    </row>
    <row r="1081" spans="1:12" ht="15" customHeight="1">
      <c r="A1081" s="308"/>
      <c r="B1081" s="233"/>
      <c r="C1081" s="233"/>
      <c r="D1081" s="309"/>
      <c r="E1081" s="317"/>
      <c r="F1081" s="315"/>
      <c r="G1081" s="312"/>
      <c r="H1081" s="317"/>
      <c r="I1081" s="315"/>
      <c r="J1081" s="312"/>
      <c r="K1081" s="315"/>
      <c r="L1081" s="312"/>
    </row>
    <row r="1082" spans="1:12" ht="16.5">
      <c r="A1082" s="308"/>
      <c r="B1082" s="233"/>
      <c r="C1082" s="233"/>
      <c r="D1082" s="309"/>
      <c r="E1082" s="317"/>
      <c r="F1082" s="315"/>
      <c r="G1082" s="312"/>
      <c r="H1082" s="317"/>
      <c r="I1082" s="315"/>
      <c r="J1082" s="312"/>
      <c r="K1082" s="315"/>
      <c r="L1082" s="312"/>
    </row>
    <row r="1083" spans="1:12" ht="16.5">
      <c r="A1083" s="322"/>
      <c r="B1083" s="323"/>
      <c r="C1083" s="129"/>
      <c r="D1083" s="324"/>
      <c r="E1083" s="328"/>
      <c r="F1083" s="326"/>
      <c r="G1083" s="329"/>
      <c r="H1083" s="328"/>
      <c r="I1083" s="326"/>
      <c r="J1083" s="329"/>
      <c r="K1083" s="326"/>
      <c r="L1083" s="329"/>
    </row>
    <row r="1085" spans="1:12" ht="16.5">
      <c r="A1085" s="201" t="s">
        <v>703</v>
      </c>
      <c r="D1085" s="201" t="s">
        <v>704</v>
      </c>
      <c r="E1085" s="201"/>
      <c r="F1085" s="201"/>
      <c r="G1085" s="201"/>
      <c r="H1085" s="201" t="s">
        <v>441</v>
      </c>
      <c r="I1085" s="201"/>
      <c r="J1085" s="201"/>
      <c r="K1085" s="315"/>
      <c r="L1085" s="315"/>
    </row>
    <row r="1086" spans="1:12" ht="16.5">
      <c r="A1086" s="86"/>
      <c r="B1086" s="86"/>
      <c r="C1086" s="86"/>
      <c r="D1086" s="86"/>
      <c r="E1086" s="315"/>
      <c r="F1086" s="315"/>
      <c r="G1086" s="315"/>
      <c r="H1086" s="315"/>
      <c r="I1086" s="315"/>
      <c r="J1086" s="315"/>
      <c r="K1086" s="315"/>
      <c r="L1086" s="315"/>
    </row>
    <row r="1087" spans="1:12" ht="16.5">
      <c r="A1087" s="86"/>
      <c r="B1087" s="86"/>
      <c r="C1087" s="86"/>
      <c r="D1087" s="86"/>
      <c r="E1087" s="315"/>
      <c r="F1087" s="315"/>
      <c r="G1087" s="315"/>
      <c r="H1087" s="315"/>
      <c r="I1087" s="315"/>
      <c r="J1087" s="315"/>
      <c r="K1087" s="315"/>
      <c r="L1087" s="315"/>
    </row>
    <row r="1088" spans="1:12">
      <c r="A1088" s="201"/>
      <c r="B1088" s="201" t="s">
        <v>705</v>
      </c>
      <c r="C1088" s="201"/>
      <c r="D1088" s="201" t="s">
        <v>706</v>
      </c>
      <c r="E1088" s="201"/>
      <c r="F1088" s="201"/>
      <c r="G1088" s="201"/>
      <c r="H1088" s="201" t="s">
        <v>707</v>
      </c>
      <c r="I1088" s="201"/>
      <c r="J1088" s="201"/>
      <c r="K1088" s="201"/>
      <c r="L1088" s="201"/>
    </row>
    <row r="1089" spans="1:12">
      <c r="A1089" s="334"/>
      <c r="B1089" s="334"/>
      <c r="C1089" s="334" t="s">
        <v>708</v>
      </c>
      <c r="D1089" s="334" t="s">
        <v>709</v>
      </c>
      <c r="E1089" s="334"/>
      <c r="F1089" s="334"/>
      <c r="G1089" s="334"/>
      <c r="H1089" s="334" t="s">
        <v>710</v>
      </c>
      <c r="I1089" s="334"/>
      <c r="J1089" s="334"/>
      <c r="K1089" s="334"/>
      <c r="L1089" s="334"/>
    </row>
    <row r="1090" spans="1:12">
      <c r="A1090" s="334"/>
      <c r="B1090" s="334" t="s">
        <v>711</v>
      </c>
      <c r="C1090" s="334"/>
      <c r="D1090" s="334"/>
      <c r="E1090" s="334"/>
      <c r="F1090" s="334"/>
      <c r="G1090" s="334"/>
      <c r="H1090" s="334"/>
      <c r="I1090" s="334"/>
      <c r="J1090" s="334"/>
      <c r="K1090" s="334"/>
      <c r="L1090" s="334"/>
    </row>
    <row r="1091" spans="1:12">
      <c r="C1091" s="334" t="s">
        <v>712</v>
      </c>
    </row>
    <row r="1092" spans="1:12">
      <c r="C1092" s="334"/>
    </row>
    <row r="1093" spans="1:12">
      <c r="A1093" s="1" t="s">
        <v>657</v>
      </c>
      <c r="B1093" s="1"/>
      <c r="C1093" s="1"/>
      <c r="L1093" s="176" t="s">
        <v>658</v>
      </c>
    </row>
    <row r="1094" spans="1:12">
      <c r="A1094" s="1" t="s">
        <v>935</v>
      </c>
      <c r="B1094" s="1"/>
      <c r="C1094" s="1"/>
    </row>
    <row r="1096" spans="1:12" ht="18.75">
      <c r="A1096" s="257" t="s">
        <v>660</v>
      </c>
      <c r="B1096" s="258"/>
      <c r="C1096" s="258"/>
      <c r="D1096" s="258"/>
      <c r="E1096" s="258"/>
      <c r="F1096" s="258"/>
      <c r="G1096" s="258"/>
      <c r="H1096" s="258"/>
      <c r="I1096" s="258"/>
      <c r="J1096" s="258"/>
      <c r="K1096" s="258"/>
      <c r="L1096" s="259"/>
    </row>
    <row r="1097" spans="1:12" ht="15.75">
      <c r="A1097" s="260" t="s">
        <v>661</v>
      </c>
      <c r="B1097" s="261"/>
      <c r="C1097" s="261"/>
      <c r="D1097" s="261"/>
      <c r="E1097" s="261"/>
      <c r="F1097" s="261"/>
      <c r="G1097" s="261"/>
      <c r="H1097" s="261"/>
      <c r="I1097" s="261"/>
      <c r="J1097" s="261"/>
      <c r="K1097" s="261"/>
      <c r="L1097" s="262"/>
    </row>
    <row r="1098" spans="1:12" ht="15.75">
      <c r="A1098" s="263"/>
      <c r="B1098" s="264"/>
      <c r="C1098" s="264"/>
      <c r="D1098" s="264"/>
      <c r="E1098" s="264"/>
      <c r="F1098" s="264"/>
      <c r="G1098" s="264"/>
      <c r="H1098" s="264"/>
      <c r="I1098" s="264"/>
      <c r="J1098" s="264"/>
      <c r="K1098" s="264"/>
      <c r="L1098" s="265"/>
    </row>
    <row r="1099" spans="1:12" ht="15.75">
      <c r="A1099" s="400" t="s">
        <v>1004</v>
      </c>
      <c r="B1099" s="264"/>
      <c r="C1099" s="264"/>
      <c r="D1099" s="264"/>
      <c r="E1099" s="264"/>
      <c r="F1099" s="264"/>
      <c r="G1099" s="264"/>
      <c r="H1099" s="264"/>
      <c r="I1099" s="264"/>
      <c r="J1099" s="264"/>
      <c r="K1099" s="264"/>
      <c r="L1099" s="265"/>
    </row>
    <row r="1100" spans="1:12">
      <c r="A1100" s="404"/>
      <c r="B1100" s="128"/>
      <c r="C1100" s="128"/>
      <c r="D1100" s="128"/>
      <c r="E1100" s="128"/>
      <c r="F1100" s="128"/>
      <c r="G1100" s="128"/>
      <c r="H1100" s="128"/>
      <c r="I1100" s="128"/>
      <c r="J1100" s="128"/>
      <c r="K1100" s="128"/>
      <c r="L1100" s="129"/>
    </row>
    <row r="1101" spans="1:12" ht="15.75">
      <c r="A1101" s="267" t="s">
        <v>663</v>
      </c>
      <c r="B1101" s="268"/>
      <c r="C1101" s="270"/>
      <c r="D1101" s="270"/>
      <c r="E1101" s="273" t="s">
        <v>664</v>
      </c>
      <c r="F1101" s="271"/>
      <c r="G1101" s="272"/>
      <c r="H1101" s="273" t="s">
        <v>665</v>
      </c>
      <c r="I1101" s="271"/>
      <c r="J1101" s="272"/>
      <c r="K1101" s="269"/>
      <c r="L1101" s="336"/>
    </row>
    <row r="1102" spans="1:12" ht="15.75">
      <c r="A1102" s="274" t="s">
        <v>667</v>
      </c>
      <c r="B1102" s="275"/>
      <c r="C1102" s="277" t="s">
        <v>668</v>
      </c>
      <c r="D1102" s="277" t="s">
        <v>669</v>
      </c>
      <c r="E1102" s="273" t="s">
        <v>670</v>
      </c>
      <c r="F1102" s="271"/>
      <c r="G1102" s="272"/>
      <c r="H1102" s="273" t="s">
        <v>670</v>
      </c>
      <c r="I1102" s="271"/>
      <c r="J1102" s="272"/>
      <c r="K1102" s="278" t="s">
        <v>666</v>
      </c>
      <c r="L1102" s="279"/>
    </row>
    <row r="1103" spans="1:12" ht="15.75">
      <c r="A1103" s="284" t="s">
        <v>672</v>
      </c>
      <c r="B1103" s="357" t="s">
        <v>673</v>
      </c>
      <c r="C1103" s="339"/>
      <c r="D1103" s="339"/>
      <c r="E1103" s="357" t="s">
        <v>674</v>
      </c>
      <c r="F1103" s="285" t="s">
        <v>675</v>
      </c>
      <c r="G1103" s="286"/>
      <c r="H1103" s="357" t="s">
        <v>674</v>
      </c>
      <c r="I1103" s="287" t="s">
        <v>675</v>
      </c>
      <c r="J1103" s="268"/>
      <c r="K1103" s="346" t="s">
        <v>671</v>
      </c>
      <c r="L1103" s="279"/>
    </row>
    <row r="1104" spans="1:12">
      <c r="A1104" s="293">
        <v>1</v>
      </c>
      <c r="B1104" s="291">
        <v>2</v>
      </c>
      <c r="C1104" s="291">
        <v>3</v>
      </c>
      <c r="D1104" s="291">
        <v>4</v>
      </c>
      <c r="E1104" s="291">
        <v>5</v>
      </c>
      <c r="F1104" s="294">
        <v>6</v>
      </c>
      <c r="G1104" s="295"/>
      <c r="H1104" s="291">
        <v>7</v>
      </c>
      <c r="I1104" s="294">
        <v>8</v>
      </c>
      <c r="J1104" s="295"/>
      <c r="K1104" s="294">
        <v>9</v>
      </c>
      <c r="L1104" s="295"/>
    </row>
    <row r="1105" spans="1:12">
      <c r="A1105" s="124"/>
      <c r="B1105" s="125"/>
      <c r="C1105" s="430"/>
      <c r="D1105" s="125"/>
      <c r="E1105" s="125"/>
      <c r="F1105" s="6"/>
      <c r="G1105" s="125"/>
      <c r="H1105" s="125"/>
      <c r="I1105" s="6"/>
      <c r="J1105" s="125"/>
      <c r="K1105" s="6"/>
      <c r="L1105" s="125"/>
    </row>
    <row r="1106" spans="1:12" ht="16.5">
      <c r="A1106" s="124"/>
      <c r="B1106" s="125"/>
      <c r="C1106" s="299" t="s">
        <v>850</v>
      </c>
      <c r="D1106" s="125"/>
      <c r="E1106" s="320"/>
      <c r="F1106" s="315"/>
      <c r="G1106" s="312"/>
      <c r="H1106" s="320"/>
      <c r="I1106" s="315"/>
      <c r="J1106" s="312"/>
      <c r="K1106" s="315"/>
      <c r="L1106" s="312"/>
    </row>
    <row r="1107" spans="1:12" ht="16.5">
      <c r="A1107" s="124"/>
      <c r="B1107" s="341"/>
      <c r="C1107" s="430"/>
      <c r="D1107" s="458"/>
      <c r="E1107" s="320"/>
      <c r="F1107" s="315"/>
      <c r="G1107" s="312"/>
      <c r="H1107" s="320"/>
      <c r="I1107" s="315"/>
      <c r="J1107" s="312"/>
      <c r="K1107" s="315"/>
      <c r="L1107" s="312"/>
    </row>
    <row r="1108" spans="1:12" ht="16.5">
      <c r="A1108" s="308">
        <v>1</v>
      </c>
      <c r="B1108" s="341"/>
      <c r="C1108" s="77" t="s">
        <v>746</v>
      </c>
      <c r="D1108" s="319" t="s">
        <v>1013</v>
      </c>
      <c r="E1108" s="340"/>
      <c r="F1108" s="315" t="s">
        <v>36</v>
      </c>
      <c r="G1108" s="312">
        <v>66000</v>
      </c>
      <c r="H1108" s="340"/>
      <c r="I1108" s="315" t="s">
        <v>36</v>
      </c>
      <c r="J1108" s="312">
        <v>66000</v>
      </c>
      <c r="K1108" s="316"/>
      <c r="L1108" s="312">
        <f t="shared" ref="L1108:L1116" si="2">J1108-G1108</f>
        <v>0</v>
      </c>
    </row>
    <row r="1109" spans="1:12" ht="16.5">
      <c r="A1109" s="308">
        <v>2</v>
      </c>
      <c r="B1109" s="341"/>
      <c r="C1109" s="77" t="s">
        <v>746</v>
      </c>
      <c r="D1109" s="319" t="s">
        <v>1014</v>
      </c>
      <c r="E1109" s="340"/>
      <c r="F1109" s="315"/>
      <c r="G1109" s="312">
        <v>66000</v>
      </c>
      <c r="H1109" s="340"/>
      <c r="I1109" s="315"/>
      <c r="J1109" s="312">
        <v>66000</v>
      </c>
      <c r="K1109" s="316"/>
      <c r="L1109" s="312">
        <f t="shared" si="2"/>
        <v>0</v>
      </c>
    </row>
    <row r="1110" spans="1:12" ht="16.5">
      <c r="A1110" s="308">
        <v>3</v>
      </c>
      <c r="B1110" s="341"/>
      <c r="C1110" s="77" t="s">
        <v>746</v>
      </c>
      <c r="D1110" s="319" t="s">
        <v>1015</v>
      </c>
      <c r="E1110" s="340"/>
      <c r="F1110" s="315"/>
      <c r="G1110" s="312">
        <v>66000</v>
      </c>
      <c r="H1110" s="340"/>
      <c r="I1110" s="315"/>
      <c r="J1110" s="312">
        <v>66000</v>
      </c>
      <c r="K1110" s="316"/>
      <c r="L1110" s="312">
        <f t="shared" si="2"/>
        <v>0</v>
      </c>
    </row>
    <row r="1111" spans="1:12" ht="16.5">
      <c r="A1111" s="124"/>
      <c r="B1111" s="341">
        <v>4</v>
      </c>
      <c r="C1111" s="77" t="s">
        <v>746</v>
      </c>
      <c r="D1111" s="319" t="s">
        <v>1016</v>
      </c>
      <c r="E1111" s="340"/>
      <c r="F1111" s="315"/>
      <c r="G1111" s="312">
        <v>0</v>
      </c>
      <c r="H1111" s="340"/>
      <c r="I1111" s="315"/>
      <c r="J1111" s="312">
        <v>66000</v>
      </c>
      <c r="K1111" s="316"/>
      <c r="L1111" s="312">
        <f t="shared" si="2"/>
        <v>66000</v>
      </c>
    </row>
    <row r="1112" spans="1:12" ht="16.5">
      <c r="A1112" s="124"/>
      <c r="B1112" s="341">
        <v>5</v>
      </c>
      <c r="C1112" s="77" t="s">
        <v>746</v>
      </c>
      <c r="D1112" s="319" t="s">
        <v>1017</v>
      </c>
      <c r="E1112" s="340"/>
      <c r="F1112" s="315"/>
      <c r="G1112" s="312">
        <v>0</v>
      </c>
      <c r="H1112" s="340"/>
      <c r="I1112" s="315"/>
      <c r="J1112" s="312">
        <v>66000</v>
      </c>
      <c r="K1112" s="315"/>
      <c r="L1112" s="312">
        <f t="shared" si="2"/>
        <v>66000</v>
      </c>
    </row>
    <row r="1113" spans="1:12" ht="16.5">
      <c r="A1113" s="308">
        <v>6</v>
      </c>
      <c r="B1113" s="341">
        <v>6</v>
      </c>
      <c r="C1113" s="77" t="s">
        <v>746</v>
      </c>
      <c r="D1113" s="309" t="s">
        <v>1018</v>
      </c>
      <c r="E1113" s="340"/>
      <c r="F1113" s="315"/>
      <c r="G1113" s="312">
        <v>56760</v>
      </c>
      <c r="H1113" s="340"/>
      <c r="I1113" s="315"/>
      <c r="J1113" s="312">
        <v>56760</v>
      </c>
      <c r="K1113" s="315"/>
      <c r="L1113" s="312">
        <f t="shared" si="2"/>
        <v>0</v>
      </c>
    </row>
    <row r="1114" spans="1:12" ht="16.5">
      <c r="A1114" s="308">
        <v>7</v>
      </c>
      <c r="B1114" s="308">
        <v>7</v>
      </c>
      <c r="C1114" s="77" t="s">
        <v>746</v>
      </c>
      <c r="D1114" s="309" t="s">
        <v>1019</v>
      </c>
      <c r="E1114" s="340"/>
      <c r="F1114" s="315"/>
      <c r="G1114" s="312">
        <v>56760</v>
      </c>
      <c r="H1114" s="340"/>
      <c r="I1114" s="315"/>
      <c r="J1114" s="312">
        <v>56760</v>
      </c>
      <c r="K1114" s="315"/>
      <c r="L1114" s="312">
        <f t="shared" si="2"/>
        <v>0</v>
      </c>
    </row>
    <row r="1115" spans="1:12" ht="16.5">
      <c r="A1115" s="308">
        <v>8</v>
      </c>
      <c r="B1115" s="308">
        <v>8</v>
      </c>
      <c r="C1115" s="77" t="s">
        <v>746</v>
      </c>
      <c r="D1115" s="309" t="s">
        <v>1020</v>
      </c>
      <c r="E1115" s="340"/>
      <c r="F1115" s="315"/>
      <c r="G1115" s="312">
        <v>56760</v>
      </c>
      <c r="H1115" s="340"/>
      <c r="I1115" s="315"/>
      <c r="J1115" s="312">
        <v>56760</v>
      </c>
      <c r="K1115" s="315"/>
      <c r="L1115" s="312">
        <f t="shared" si="2"/>
        <v>0</v>
      </c>
    </row>
    <row r="1116" spans="1:12" ht="16.5">
      <c r="A1116" s="308">
        <v>9</v>
      </c>
      <c r="B1116" s="308">
        <v>9</v>
      </c>
      <c r="C1116" s="77" t="s">
        <v>746</v>
      </c>
      <c r="D1116" s="309" t="s">
        <v>1021</v>
      </c>
      <c r="E1116" s="340"/>
      <c r="F1116" s="315"/>
      <c r="G1116" s="312">
        <v>56760</v>
      </c>
      <c r="H1116" s="340"/>
      <c r="I1116" s="315"/>
      <c r="J1116" s="312">
        <v>56760</v>
      </c>
      <c r="K1116" s="315"/>
      <c r="L1116" s="312">
        <f t="shared" si="2"/>
        <v>0</v>
      </c>
    </row>
    <row r="1117" spans="1:12" ht="16.5">
      <c r="A1117" s="124"/>
      <c r="B1117" s="341"/>
      <c r="C1117" s="233"/>
      <c r="D1117" s="309"/>
      <c r="E1117" s="320"/>
      <c r="F1117" s="315"/>
      <c r="G1117" s="312"/>
      <c r="H1117" s="320"/>
      <c r="I1117" s="315"/>
      <c r="J1117" s="312"/>
      <c r="K1117" s="315"/>
      <c r="L1117" s="312"/>
    </row>
    <row r="1118" spans="1:12" ht="16.5">
      <c r="A1118" s="347"/>
      <c r="B1118" s="349"/>
      <c r="C1118" s="349" t="s">
        <v>743</v>
      </c>
      <c r="D1118" s="457"/>
      <c r="E1118" s="422"/>
      <c r="F1118" s="410" t="s">
        <v>36</v>
      </c>
      <c r="G1118" s="353">
        <f>SUM(G1106:G1117)</f>
        <v>425040</v>
      </c>
      <c r="H1118" s="422"/>
      <c r="I1118" s="410" t="s">
        <v>36</v>
      </c>
      <c r="J1118" s="353">
        <f>SUM(J1106:J1117)</f>
        <v>557040</v>
      </c>
      <c r="K1118" s="410" t="s">
        <v>36</v>
      </c>
      <c r="L1118" s="353">
        <f>SUM(L1107:L1117)</f>
        <v>132000</v>
      </c>
    </row>
    <row r="1119" spans="1:12">
      <c r="A1119" s="127"/>
      <c r="B1119" s="129"/>
      <c r="C1119" s="445"/>
      <c r="D1119" s="129"/>
      <c r="E1119" s="129"/>
      <c r="F1119" s="128"/>
      <c r="G1119" s="129"/>
      <c r="H1119" s="129"/>
      <c r="I1119" s="128"/>
      <c r="J1119" s="129"/>
      <c r="K1119" s="128"/>
      <c r="L1119" s="129"/>
    </row>
    <row r="1120" spans="1:12">
      <c r="C1120" s="334"/>
    </row>
    <row r="1121" spans="1:12" ht="16.5">
      <c r="A1121" s="201" t="s">
        <v>703</v>
      </c>
      <c r="D1121" s="201" t="s">
        <v>704</v>
      </c>
      <c r="E1121" s="201"/>
      <c r="F1121" s="201"/>
      <c r="G1121" s="201"/>
      <c r="H1121" s="201" t="s">
        <v>441</v>
      </c>
      <c r="I1121" s="201"/>
      <c r="J1121" s="201"/>
      <c r="K1121" s="315"/>
      <c r="L1121" s="315"/>
    </row>
    <row r="1122" spans="1:12" ht="16.5">
      <c r="A1122" s="86"/>
      <c r="B1122" s="86"/>
      <c r="C1122" s="86"/>
      <c r="D1122" s="86"/>
      <c r="E1122" s="315"/>
      <c r="F1122" s="315"/>
      <c r="G1122" s="315"/>
      <c r="H1122" s="315"/>
      <c r="I1122" s="315"/>
      <c r="J1122" s="315"/>
      <c r="K1122" s="315"/>
      <c r="L1122" s="315"/>
    </row>
    <row r="1123" spans="1:12" ht="16.5">
      <c r="A1123" s="86"/>
      <c r="B1123" s="86"/>
      <c r="C1123" s="86"/>
      <c r="D1123" s="86"/>
      <c r="E1123" s="315"/>
      <c r="F1123" s="315"/>
      <c r="G1123" s="315"/>
      <c r="H1123" s="315"/>
      <c r="I1123" s="315"/>
      <c r="J1123" s="315"/>
      <c r="K1123" s="315"/>
      <c r="L1123" s="315"/>
    </row>
    <row r="1124" spans="1:12">
      <c r="A1124" s="201"/>
      <c r="B1124" s="201" t="s">
        <v>705</v>
      </c>
      <c r="C1124" s="201"/>
      <c r="D1124" s="201" t="s">
        <v>706</v>
      </c>
      <c r="E1124" s="201"/>
      <c r="F1124" s="201"/>
      <c r="G1124" s="201"/>
      <c r="H1124" s="201" t="s">
        <v>707</v>
      </c>
      <c r="I1124" s="201"/>
      <c r="J1124" s="201"/>
      <c r="K1124" s="201"/>
      <c r="L1124" s="201"/>
    </row>
    <row r="1125" spans="1:12">
      <c r="A1125" s="334"/>
      <c r="B1125" s="334"/>
      <c r="C1125" s="334" t="s">
        <v>708</v>
      </c>
      <c r="D1125" s="334" t="s">
        <v>709</v>
      </c>
      <c r="E1125" s="334"/>
      <c r="F1125" s="334"/>
      <c r="G1125" s="334"/>
      <c r="H1125" s="334" t="s">
        <v>710</v>
      </c>
      <c r="I1125" s="334"/>
      <c r="J1125" s="334"/>
      <c r="K1125" s="334"/>
      <c r="L1125" s="334"/>
    </row>
    <row r="1126" spans="1:12">
      <c r="A1126" s="334"/>
      <c r="B1126" s="334" t="s">
        <v>711</v>
      </c>
      <c r="C1126" s="334"/>
      <c r="D1126" s="334"/>
      <c r="E1126" s="334"/>
      <c r="F1126" s="334"/>
      <c r="G1126" s="334"/>
      <c r="H1126" s="334"/>
      <c r="I1126" s="334"/>
      <c r="J1126" s="334"/>
      <c r="K1126" s="334"/>
      <c r="L1126" s="334"/>
    </row>
    <row r="1127" spans="1:12">
      <c r="C1127" s="334" t="s">
        <v>712</v>
      </c>
    </row>
    <row r="1128" spans="1:12">
      <c r="C1128" s="334"/>
    </row>
    <row r="1129" spans="1:12">
      <c r="A1129" s="1" t="s">
        <v>657</v>
      </c>
      <c r="B1129" s="1"/>
      <c r="C1129" s="1"/>
      <c r="L1129" s="176" t="s">
        <v>658</v>
      </c>
    </row>
    <row r="1130" spans="1:12">
      <c r="A1130" s="1" t="s">
        <v>928</v>
      </c>
      <c r="B1130" s="1"/>
      <c r="C1130" s="1"/>
    </row>
    <row r="1132" spans="1:12" ht="18.75">
      <c r="A1132" s="257" t="s">
        <v>660</v>
      </c>
      <c r="B1132" s="258"/>
      <c r="C1132" s="258"/>
      <c r="D1132" s="258"/>
      <c r="E1132" s="258"/>
      <c r="F1132" s="258"/>
      <c r="G1132" s="258"/>
      <c r="H1132" s="258"/>
      <c r="I1132" s="258"/>
      <c r="J1132" s="258"/>
      <c r="K1132" s="258"/>
      <c r="L1132" s="259"/>
    </row>
    <row r="1133" spans="1:12" ht="15.75">
      <c r="A1133" s="260" t="s">
        <v>661</v>
      </c>
      <c r="B1133" s="261"/>
      <c r="C1133" s="261"/>
      <c r="D1133" s="261"/>
      <c r="E1133" s="261"/>
      <c r="F1133" s="261"/>
      <c r="G1133" s="261"/>
      <c r="H1133" s="261"/>
      <c r="I1133" s="261"/>
      <c r="J1133" s="261"/>
      <c r="K1133" s="261"/>
      <c r="L1133" s="262"/>
    </row>
    <row r="1134" spans="1:12" ht="15.75">
      <c r="A1134" s="263"/>
      <c r="B1134" s="264"/>
      <c r="C1134" s="264"/>
      <c r="D1134" s="264"/>
      <c r="E1134" s="264"/>
      <c r="F1134" s="264"/>
      <c r="G1134" s="264"/>
      <c r="H1134" s="264"/>
      <c r="I1134" s="264"/>
      <c r="J1134" s="264"/>
      <c r="K1134" s="264"/>
      <c r="L1134" s="265"/>
    </row>
    <row r="1135" spans="1:12" ht="15.75">
      <c r="A1135" s="400" t="s">
        <v>1022</v>
      </c>
      <c r="B1135" s="264"/>
      <c r="C1135" s="264"/>
      <c r="D1135" s="264"/>
      <c r="E1135" s="264"/>
      <c r="F1135" s="264"/>
      <c r="G1135" s="264"/>
      <c r="H1135" s="264"/>
      <c r="I1135" s="264"/>
      <c r="J1135" s="264"/>
      <c r="K1135" s="264"/>
      <c r="L1135" s="265"/>
    </row>
    <row r="1136" spans="1:12">
      <c r="A1136" s="404"/>
      <c r="B1136" s="128"/>
      <c r="C1136" s="128"/>
      <c r="D1136" s="128"/>
      <c r="E1136" s="128"/>
      <c r="F1136" s="128"/>
      <c r="G1136" s="128"/>
      <c r="H1136" s="128"/>
      <c r="I1136" s="128"/>
      <c r="J1136" s="128"/>
      <c r="K1136" s="128"/>
      <c r="L1136" s="129"/>
    </row>
    <row r="1137" spans="1:12" ht="15.75">
      <c r="A1137" s="267" t="s">
        <v>663</v>
      </c>
      <c r="B1137" s="268"/>
      <c r="C1137" s="270"/>
      <c r="D1137" s="270"/>
      <c r="E1137" s="273" t="s">
        <v>664</v>
      </c>
      <c r="F1137" s="271"/>
      <c r="G1137" s="272"/>
      <c r="H1137" s="273" t="s">
        <v>665</v>
      </c>
      <c r="I1137" s="271"/>
      <c r="J1137" s="272"/>
      <c r="K1137" s="269"/>
      <c r="L1137" s="336"/>
    </row>
    <row r="1138" spans="1:12" ht="15.75">
      <c r="A1138" s="274" t="s">
        <v>667</v>
      </c>
      <c r="B1138" s="275"/>
      <c r="C1138" s="277" t="s">
        <v>668</v>
      </c>
      <c r="D1138" s="277" t="s">
        <v>669</v>
      </c>
      <c r="E1138" s="273" t="s">
        <v>670</v>
      </c>
      <c r="F1138" s="271"/>
      <c r="G1138" s="272"/>
      <c r="H1138" s="273" t="s">
        <v>670</v>
      </c>
      <c r="I1138" s="271"/>
      <c r="J1138" s="272"/>
      <c r="K1138" s="278" t="s">
        <v>666</v>
      </c>
      <c r="L1138" s="279"/>
    </row>
    <row r="1139" spans="1:12" ht="15.75">
      <c r="A1139" s="284" t="s">
        <v>672</v>
      </c>
      <c r="B1139" s="357" t="s">
        <v>673</v>
      </c>
      <c r="C1139" s="283"/>
      <c r="D1139" s="283"/>
      <c r="E1139" s="284" t="s">
        <v>674</v>
      </c>
      <c r="F1139" s="285" t="s">
        <v>675</v>
      </c>
      <c r="G1139" s="286"/>
      <c r="H1139" s="284" t="s">
        <v>674</v>
      </c>
      <c r="I1139" s="287" t="s">
        <v>675</v>
      </c>
      <c r="J1139" s="268"/>
      <c r="K1139" s="278" t="s">
        <v>671</v>
      </c>
      <c r="L1139" s="279"/>
    </row>
    <row r="1140" spans="1:12">
      <c r="A1140" s="293">
        <v>1</v>
      </c>
      <c r="B1140" s="291">
        <v>2</v>
      </c>
      <c r="C1140" s="293">
        <v>3</v>
      </c>
      <c r="D1140" s="293">
        <v>4</v>
      </c>
      <c r="E1140" s="293">
        <v>5</v>
      </c>
      <c r="F1140" s="294">
        <v>6</v>
      </c>
      <c r="G1140" s="295"/>
      <c r="H1140" s="293">
        <v>7</v>
      </c>
      <c r="I1140" s="294">
        <v>8</v>
      </c>
      <c r="J1140" s="295"/>
      <c r="K1140" s="296">
        <v>9</v>
      </c>
      <c r="L1140" s="295"/>
    </row>
    <row r="1141" spans="1:12" ht="16.5">
      <c r="A1141" s="308"/>
      <c r="B1141" s="233"/>
      <c r="C1141" s="359" t="s">
        <v>676</v>
      </c>
      <c r="D1141" s="319"/>
      <c r="E1141" s="310"/>
      <c r="F1141" s="315"/>
      <c r="G1141" s="312"/>
      <c r="H1141" s="310"/>
      <c r="I1141" s="315"/>
      <c r="J1141" s="312"/>
      <c r="K1141" s="316"/>
      <c r="L1141" s="312"/>
    </row>
    <row r="1142" spans="1:12" ht="15" customHeight="1">
      <c r="A1142" s="308"/>
      <c r="B1142" s="233"/>
      <c r="C1142" s="77"/>
      <c r="D1142" s="319"/>
      <c r="E1142" s="310"/>
      <c r="F1142" s="315"/>
      <c r="G1142" s="312"/>
      <c r="H1142" s="310"/>
      <c r="I1142" s="315"/>
      <c r="J1142" s="312"/>
      <c r="K1142" s="316"/>
      <c r="L1142" s="312"/>
    </row>
    <row r="1143" spans="1:12" ht="16.5">
      <c r="A1143" s="308">
        <v>1</v>
      </c>
      <c r="B1143" s="233"/>
      <c r="C1143" s="77" t="s">
        <v>834</v>
      </c>
      <c r="D1143" s="319" t="s">
        <v>1023</v>
      </c>
      <c r="E1143" s="310"/>
      <c r="F1143" s="315"/>
      <c r="G1143" s="312"/>
      <c r="H1143" s="310"/>
      <c r="I1143" s="315"/>
      <c r="J1143" s="312"/>
      <c r="K1143" s="316"/>
      <c r="L1143" s="312"/>
    </row>
    <row r="1144" spans="1:12" ht="16.5">
      <c r="A1144" s="308"/>
      <c r="B1144" s="233"/>
      <c r="C1144" s="77" t="s">
        <v>835</v>
      </c>
      <c r="D1144" s="319" t="s">
        <v>1024</v>
      </c>
      <c r="E1144" s="310" t="s">
        <v>1025</v>
      </c>
      <c r="F1144" s="316" t="s">
        <v>36</v>
      </c>
      <c r="G1144" s="312">
        <v>628908</v>
      </c>
      <c r="H1144" s="310" t="s">
        <v>1026</v>
      </c>
      <c r="I1144" s="315" t="s">
        <v>36</v>
      </c>
      <c r="J1144" s="312">
        <v>721284</v>
      </c>
      <c r="K1144" s="316" t="s">
        <v>36</v>
      </c>
      <c r="L1144" s="312">
        <v>92376</v>
      </c>
    </row>
    <row r="1145" spans="1:12" ht="14.25" customHeight="1">
      <c r="A1145" s="308"/>
      <c r="B1145" s="233"/>
      <c r="C1145" s="77"/>
      <c r="D1145" s="319"/>
      <c r="E1145" s="310"/>
      <c r="F1145" s="316"/>
      <c r="G1145" s="312"/>
      <c r="H1145" s="310"/>
      <c r="I1145" s="315"/>
      <c r="J1145" s="312"/>
      <c r="K1145" s="316"/>
      <c r="L1145" s="312"/>
    </row>
    <row r="1146" spans="1:12" ht="16.5">
      <c r="A1146" s="308">
        <v>2</v>
      </c>
      <c r="B1146" s="233"/>
      <c r="C1146" s="77" t="s">
        <v>1027</v>
      </c>
      <c r="D1146" s="319" t="s">
        <v>1028</v>
      </c>
      <c r="E1146" s="310" t="s">
        <v>1029</v>
      </c>
      <c r="F1146" s="316"/>
      <c r="G1146" s="312">
        <v>270396</v>
      </c>
      <c r="H1146" s="310" t="s">
        <v>1030</v>
      </c>
      <c r="I1146" s="315"/>
      <c r="J1146" s="312">
        <v>285888</v>
      </c>
      <c r="K1146" s="316"/>
      <c r="L1146" s="312">
        <v>15492</v>
      </c>
    </row>
    <row r="1147" spans="1:12" ht="15" customHeight="1">
      <c r="A1147" s="308"/>
      <c r="B1147" s="233"/>
      <c r="C1147" s="77"/>
      <c r="D1147" s="319"/>
      <c r="E1147" s="310"/>
      <c r="F1147" s="316"/>
      <c r="G1147" s="312"/>
      <c r="H1147" s="310"/>
      <c r="I1147" s="315"/>
      <c r="J1147" s="312"/>
      <c r="K1147" s="316"/>
      <c r="L1147" s="312"/>
    </row>
    <row r="1148" spans="1:12" ht="16.5">
      <c r="A1148" s="308">
        <v>3</v>
      </c>
      <c r="B1148" s="233"/>
      <c r="C1148" s="77" t="s">
        <v>1031</v>
      </c>
      <c r="D1148" s="319" t="s">
        <v>1032</v>
      </c>
      <c r="E1148" s="310" t="s">
        <v>1033</v>
      </c>
      <c r="F1148" s="316"/>
      <c r="G1148" s="312">
        <v>192480</v>
      </c>
      <c r="H1148" s="310" t="s">
        <v>1034</v>
      </c>
      <c r="I1148" s="315"/>
      <c r="J1148" s="312">
        <v>199344</v>
      </c>
      <c r="K1148" s="316"/>
      <c r="L1148" s="312">
        <v>6864</v>
      </c>
    </row>
    <row r="1149" spans="1:12" ht="14.25" customHeight="1">
      <c r="A1149" s="308"/>
      <c r="B1149" s="233"/>
      <c r="C1149" s="77"/>
      <c r="D1149" s="319"/>
      <c r="E1149" s="310"/>
      <c r="F1149" s="316"/>
      <c r="G1149" s="312"/>
      <c r="H1149" s="310"/>
      <c r="I1149" s="315"/>
      <c r="J1149" s="312"/>
      <c r="K1149" s="316"/>
      <c r="L1149" s="312"/>
    </row>
    <row r="1150" spans="1:12" ht="16.5">
      <c r="A1150" s="308">
        <v>4</v>
      </c>
      <c r="B1150" s="233"/>
      <c r="C1150" s="77" t="s">
        <v>1035</v>
      </c>
      <c r="D1150" s="319"/>
      <c r="E1150" s="310"/>
      <c r="F1150" s="316"/>
      <c r="G1150" s="312"/>
      <c r="H1150" s="310"/>
      <c r="I1150" s="315"/>
      <c r="J1150" s="312"/>
      <c r="K1150" s="316"/>
      <c r="L1150" s="312"/>
    </row>
    <row r="1151" spans="1:12" ht="16.5">
      <c r="A1151" s="308"/>
      <c r="B1151" s="233"/>
      <c r="C1151" s="77" t="s">
        <v>1036</v>
      </c>
      <c r="D1151" s="319" t="s">
        <v>1037</v>
      </c>
      <c r="E1151" s="310" t="s">
        <v>1038</v>
      </c>
      <c r="F1151" s="316"/>
      <c r="G1151" s="312">
        <v>120960</v>
      </c>
      <c r="H1151" s="310" t="s">
        <v>1039</v>
      </c>
      <c r="I1151" s="315"/>
      <c r="J1151" s="312">
        <v>125388</v>
      </c>
      <c r="K1151" s="316"/>
      <c r="L1151" s="312">
        <v>4428</v>
      </c>
    </row>
    <row r="1152" spans="1:12" ht="16.5">
      <c r="A1152" s="308"/>
      <c r="B1152" s="233"/>
      <c r="C1152" s="77"/>
      <c r="D1152" s="319"/>
      <c r="E1152" s="310"/>
      <c r="F1152" s="315"/>
      <c r="G1152" s="312"/>
      <c r="H1152" s="310"/>
      <c r="I1152" s="315"/>
      <c r="J1152" s="312"/>
      <c r="K1152" s="316"/>
      <c r="L1152" s="312"/>
    </row>
    <row r="1153" spans="1:12" ht="16.5">
      <c r="A1153" s="124"/>
      <c r="B1153" s="341">
        <v>5</v>
      </c>
      <c r="C1153" s="77" t="s">
        <v>1040</v>
      </c>
      <c r="D1153" s="319" t="s">
        <v>717</v>
      </c>
      <c r="E1153" s="310"/>
      <c r="F1153" s="316"/>
      <c r="G1153" s="312">
        <v>0</v>
      </c>
      <c r="H1153" s="310" t="s">
        <v>1041</v>
      </c>
      <c r="I1153" s="315"/>
      <c r="J1153" s="312">
        <v>378888</v>
      </c>
      <c r="K1153" s="316"/>
      <c r="L1153" s="312">
        <f>J1153-G1153</f>
        <v>378888</v>
      </c>
    </row>
    <row r="1154" spans="1:12" ht="13.5" customHeight="1">
      <c r="A1154" s="308"/>
      <c r="B1154" s="233"/>
      <c r="C1154" s="77"/>
      <c r="D1154" s="319"/>
      <c r="E1154" s="310"/>
      <c r="F1154" s="315"/>
      <c r="G1154" s="312"/>
      <c r="H1154" s="310"/>
      <c r="I1154" s="315"/>
      <c r="J1154" s="312"/>
      <c r="K1154" s="316"/>
      <c r="L1154" s="312"/>
    </row>
    <row r="1155" spans="1:12" ht="13.5" customHeight="1">
      <c r="A1155" s="347"/>
      <c r="B1155" s="349"/>
      <c r="C1155" s="408" t="s">
        <v>837</v>
      </c>
      <c r="D1155" s="350"/>
      <c r="E1155" s="351"/>
      <c r="F1155" s="410" t="s">
        <v>36</v>
      </c>
      <c r="G1155" s="353">
        <f>SUM(G1142:G1154)</f>
        <v>1212744</v>
      </c>
      <c r="H1155" s="351"/>
      <c r="I1155" s="410" t="s">
        <v>36</v>
      </c>
      <c r="J1155" s="353">
        <f>SUM(J1142:J1154)</f>
        <v>1710792</v>
      </c>
      <c r="K1155" s="411" t="s">
        <v>36</v>
      </c>
      <c r="L1155" s="353">
        <f>SUM(L1142:L1154)</f>
        <v>498048</v>
      </c>
    </row>
    <row r="1156" spans="1:12" ht="14.25" customHeight="1">
      <c r="A1156" s="322"/>
      <c r="B1156" s="323"/>
      <c r="C1156" s="459"/>
      <c r="D1156" s="355"/>
      <c r="E1156" s="325"/>
      <c r="F1156" s="326"/>
      <c r="G1156" s="329"/>
      <c r="H1156" s="325"/>
      <c r="I1156" s="326"/>
      <c r="J1156" s="329"/>
      <c r="K1156" s="399"/>
      <c r="L1156" s="329"/>
    </row>
    <row r="1157" spans="1:12" ht="14.25" customHeight="1">
      <c r="A1157" s="330"/>
      <c r="B1157" s="86"/>
      <c r="C1157" s="460"/>
      <c r="D1157" s="331"/>
      <c r="E1157" s="311"/>
      <c r="F1157" s="315"/>
      <c r="G1157" s="333"/>
      <c r="H1157" s="311"/>
      <c r="I1157" s="315"/>
      <c r="J1157" s="333"/>
      <c r="K1157" s="315"/>
      <c r="L1157" s="333"/>
    </row>
    <row r="1158" spans="1:12" ht="16.5">
      <c r="A1158" s="201" t="s">
        <v>703</v>
      </c>
      <c r="C1158" s="201"/>
      <c r="D1158" s="201" t="s">
        <v>704</v>
      </c>
      <c r="E1158" s="201"/>
      <c r="F1158" s="201"/>
      <c r="G1158" s="201"/>
      <c r="H1158" s="201" t="s">
        <v>441</v>
      </c>
      <c r="I1158" s="201"/>
      <c r="J1158" s="201"/>
      <c r="K1158" s="315"/>
      <c r="L1158" s="315"/>
    </row>
    <row r="1161" spans="1:12">
      <c r="A1161" s="201"/>
      <c r="B1161" s="201" t="s">
        <v>705</v>
      </c>
      <c r="C1161" s="201"/>
      <c r="D1161" s="201" t="s">
        <v>706</v>
      </c>
      <c r="E1161" s="201"/>
      <c r="F1161" s="201"/>
      <c r="G1161" s="201"/>
      <c r="H1161" s="201" t="s">
        <v>707</v>
      </c>
      <c r="I1161" s="201"/>
      <c r="J1161" s="201"/>
      <c r="K1161" s="201"/>
      <c r="L1161" s="201"/>
    </row>
    <row r="1162" spans="1:12">
      <c r="A1162" s="334"/>
      <c r="B1162" s="334"/>
      <c r="C1162" s="334" t="s">
        <v>708</v>
      </c>
      <c r="D1162" s="334" t="s">
        <v>709</v>
      </c>
      <c r="E1162" s="334"/>
      <c r="F1162" s="334"/>
      <c r="G1162" s="334"/>
      <c r="H1162" s="334" t="s">
        <v>710</v>
      </c>
      <c r="I1162" s="334"/>
      <c r="J1162" s="334"/>
      <c r="K1162" s="334"/>
      <c r="L1162" s="334"/>
    </row>
    <row r="1163" spans="1:12">
      <c r="A1163" s="334"/>
      <c r="B1163" s="334" t="s">
        <v>711</v>
      </c>
      <c r="C1163" s="334"/>
      <c r="D1163" s="334"/>
      <c r="E1163" s="334"/>
      <c r="F1163" s="334"/>
      <c r="G1163" s="334"/>
      <c r="H1163" s="334"/>
      <c r="I1163" s="334"/>
      <c r="J1163" s="334"/>
      <c r="K1163" s="334"/>
      <c r="L1163" s="334"/>
    </row>
    <row r="1164" spans="1:12">
      <c r="C1164" s="334" t="s">
        <v>712</v>
      </c>
    </row>
    <row r="1166" spans="1:12">
      <c r="A1166" s="1" t="s">
        <v>657</v>
      </c>
      <c r="B1166" s="1"/>
      <c r="C1166" s="1"/>
      <c r="L1166" s="176" t="s">
        <v>658</v>
      </c>
    </row>
    <row r="1167" spans="1:12">
      <c r="A1167" s="1" t="s">
        <v>935</v>
      </c>
      <c r="B1167" s="1"/>
      <c r="C1167" s="1"/>
    </row>
    <row r="1169" spans="1:12" ht="18.75">
      <c r="A1169" s="257" t="s">
        <v>660</v>
      </c>
      <c r="B1169" s="258"/>
      <c r="C1169" s="258"/>
      <c r="D1169" s="258"/>
      <c r="E1169" s="258"/>
      <c r="F1169" s="258"/>
      <c r="G1169" s="258"/>
      <c r="H1169" s="258"/>
      <c r="I1169" s="258"/>
      <c r="J1169" s="258"/>
      <c r="K1169" s="258"/>
      <c r="L1169" s="259"/>
    </row>
    <row r="1170" spans="1:12" ht="15.75">
      <c r="A1170" s="260" t="s">
        <v>661</v>
      </c>
      <c r="B1170" s="261"/>
      <c r="C1170" s="261"/>
      <c r="D1170" s="261"/>
      <c r="E1170" s="261"/>
      <c r="F1170" s="261"/>
      <c r="G1170" s="261"/>
      <c r="H1170" s="261"/>
      <c r="I1170" s="261"/>
      <c r="J1170" s="261"/>
      <c r="K1170" s="261"/>
      <c r="L1170" s="262"/>
    </row>
    <row r="1171" spans="1:12" ht="15.75">
      <c r="A1171" s="263"/>
      <c r="B1171" s="264"/>
      <c r="C1171" s="264"/>
      <c r="D1171" s="264"/>
      <c r="E1171" s="264"/>
      <c r="F1171" s="264"/>
      <c r="G1171" s="264"/>
      <c r="H1171" s="264"/>
      <c r="I1171" s="264"/>
      <c r="J1171" s="264"/>
      <c r="K1171" s="264"/>
      <c r="L1171" s="265"/>
    </row>
    <row r="1172" spans="1:12" ht="15.75">
      <c r="A1172" s="400" t="s">
        <v>1022</v>
      </c>
      <c r="B1172" s="264"/>
      <c r="C1172" s="264"/>
      <c r="D1172" s="264"/>
      <c r="E1172" s="264"/>
      <c r="F1172" s="264"/>
      <c r="G1172" s="264"/>
      <c r="H1172" s="264"/>
      <c r="I1172" s="264"/>
      <c r="J1172" s="264"/>
      <c r="K1172" s="264"/>
      <c r="L1172" s="265"/>
    </row>
    <row r="1173" spans="1:12">
      <c r="A1173" s="404"/>
      <c r="B1173" s="128"/>
      <c r="C1173" s="128"/>
      <c r="D1173" s="128"/>
      <c r="E1173" s="128"/>
      <c r="F1173" s="128"/>
      <c r="G1173" s="128"/>
      <c r="H1173" s="128"/>
      <c r="I1173" s="128"/>
      <c r="J1173" s="128"/>
      <c r="K1173" s="128"/>
      <c r="L1173" s="129"/>
    </row>
    <row r="1174" spans="1:12" ht="15.75">
      <c r="A1174" s="267" t="s">
        <v>663</v>
      </c>
      <c r="B1174" s="268"/>
      <c r="C1174" s="270"/>
      <c r="D1174" s="270"/>
      <c r="E1174" s="273" t="s">
        <v>664</v>
      </c>
      <c r="F1174" s="271"/>
      <c r="G1174" s="272"/>
      <c r="H1174" s="273" t="s">
        <v>665</v>
      </c>
      <c r="I1174" s="271"/>
      <c r="J1174" s="272"/>
      <c r="K1174" s="269"/>
      <c r="L1174" s="336"/>
    </row>
    <row r="1175" spans="1:12" ht="15.75">
      <c r="A1175" s="274" t="s">
        <v>667</v>
      </c>
      <c r="B1175" s="275"/>
      <c r="C1175" s="277" t="s">
        <v>668</v>
      </c>
      <c r="D1175" s="277" t="s">
        <v>669</v>
      </c>
      <c r="E1175" s="273" t="s">
        <v>670</v>
      </c>
      <c r="F1175" s="271"/>
      <c r="G1175" s="272"/>
      <c r="H1175" s="273" t="s">
        <v>670</v>
      </c>
      <c r="I1175" s="271"/>
      <c r="J1175" s="272"/>
      <c r="K1175" s="278" t="s">
        <v>666</v>
      </c>
      <c r="L1175" s="279"/>
    </row>
    <row r="1176" spans="1:12" ht="15.75">
      <c r="A1176" s="284" t="s">
        <v>672</v>
      </c>
      <c r="B1176" s="357" t="s">
        <v>673</v>
      </c>
      <c r="C1176" s="283"/>
      <c r="D1176" s="283"/>
      <c r="E1176" s="284" t="s">
        <v>674</v>
      </c>
      <c r="F1176" s="285" t="s">
        <v>675</v>
      </c>
      <c r="G1176" s="286"/>
      <c r="H1176" s="284" t="s">
        <v>674</v>
      </c>
      <c r="I1176" s="287" t="s">
        <v>675</v>
      </c>
      <c r="J1176" s="268"/>
      <c r="K1176" s="278" t="s">
        <v>671</v>
      </c>
      <c r="L1176" s="279"/>
    </row>
    <row r="1177" spans="1:12">
      <c r="A1177" s="293">
        <v>1</v>
      </c>
      <c r="B1177" s="291">
        <v>2</v>
      </c>
      <c r="C1177" s="293">
        <v>3</v>
      </c>
      <c r="D1177" s="293">
        <v>4</v>
      </c>
      <c r="E1177" s="293">
        <v>5</v>
      </c>
      <c r="F1177" s="294">
        <v>6</v>
      </c>
      <c r="G1177" s="295"/>
      <c r="H1177" s="293">
        <v>7</v>
      </c>
      <c r="I1177" s="294">
        <v>8</v>
      </c>
      <c r="J1177" s="295"/>
      <c r="K1177" s="296">
        <v>9</v>
      </c>
      <c r="L1177" s="295"/>
    </row>
    <row r="1178" spans="1:12" ht="16.5">
      <c r="A1178" s="308"/>
      <c r="B1178" s="233"/>
      <c r="C1178" s="77"/>
      <c r="D1178" s="319"/>
      <c r="E1178" s="310"/>
      <c r="F1178" s="315"/>
      <c r="G1178" s="312"/>
      <c r="H1178" s="310"/>
      <c r="I1178" s="315"/>
      <c r="J1178" s="312"/>
      <c r="K1178" s="316"/>
      <c r="L1178" s="312"/>
    </row>
    <row r="1179" spans="1:12" ht="16.5">
      <c r="A1179" s="124"/>
      <c r="B1179" s="125"/>
      <c r="C1179" s="359" t="s">
        <v>850</v>
      </c>
      <c r="D1179" s="124"/>
      <c r="E1179" s="340"/>
      <c r="F1179" s="315"/>
      <c r="G1179" s="312"/>
      <c r="H1179" s="340"/>
      <c r="I1179" s="315"/>
      <c r="J1179" s="312"/>
      <c r="K1179" s="316"/>
      <c r="L1179" s="312"/>
    </row>
    <row r="1180" spans="1:12" ht="16.5">
      <c r="A1180" s="77"/>
      <c r="B1180" s="341"/>
      <c r="C1180" s="461" t="s">
        <v>1042</v>
      </c>
      <c r="D1180" s="319"/>
      <c r="E1180" s="340"/>
      <c r="F1180" s="315"/>
      <c r="G1180" s="312"/>
      <c r="H1180" s="340"/>
      <c r="I1180" s="315"/>
      <c r="J1180" s="312"/>
      <c r="K1180" s="316"/>
      <c r="L1180" s="312"/>
    </row>
    <row r="1181" spans="1:12" ht="16.5">
      <c r="A1181" s="308">
        <v>1</v>
      </c>
      <c r="B1181" s="341"/>
      <c r="C1181" s="77" t="s">
        <v>1043</v>
      </c>
      <c r="D1181" s="319" t="s">
        <v>1044</v>
      </c>
      <c r="E1181" s="340"/>
      <c r="F1181" s="315" t="s">
        <v>36</v>
      </c>
      <c r="G1181" s="312">
        <v>60000</v>
      </c>
      <c r="H1181" s="340"/>
      <c r="I1181" s="315" t="s">
        <v>36</v>
      </c>
      <c r="J1181" s="312">
        <v>60000</v>
      </c>
      <c r="K1181" s="316" t="s">
        <v>36</v>
      </c>
      <c r="L1181" s="312">
        <f>J1181-G1181</f>
        <v>0</v>
      </c>
    </row>
    <row r="1182" spans="1:12" ht="16.5">
      <c r="A1182" s="308">
        <v>2</v>
      </c>
      <c r="B1182" s="341"/>
      <c r="C1182" s="77" t="s">
        <v>1045</v>
      </c>
      <c r="D1182" s="319" t="s">
        <v>1046</v>
      </c>
      <c r="E1182" s="340"/>
      <c r="F1182" s="315"/>
      <c r="G1182" s="312">
        <v>42000</v>
      </c>
      <c r="H1182" s="340"/>
      <c r="I1182" s="315"/>
      <c r="J1182" s="312">
        <v>42000</v>
      </c>
      <c r="K1182" s="316"/>
      <c r="L1182" s="312">
        <f>J1182-G1182</f>
        <v>0</v>
      </c>
    </row>
    <row r="1183" spans="1:12" ht="16.5">
      <c r="A1183" s="308">
        <v>3</v>
      </c>
      <c r="B1183" s="308"/>
      <c r="C1183" s="77" t="s">
        <v>1047</v>
      </c>
      <c r="D1183" s="319" t="s">
        <v>1048</v>
      </c>
      <c r="E1183" s="340"/>
      <c r="F1183" s="315"/>
      <c r="G1183" s="312">
        <v>48000</v>
      </c>
      <c r="H1183" s="340"/>
      <c r="I1183" s="315"/>
      <c r="J1183" s="312">
        <v>48000</v>
      </c>
      <c r="K1183" s="316"/>
      <c r="L1183" s="312">
        <f>J1183-G1183</f>
        <v>0</v>
      </c>
    </row>
    <row r="1184" spans="1:12" ht="16.5">
      <c r="A1184" s="308"/>
      <c r="B1184" s="308"/>
      <c r="C1184" s="77"/>
      <c r="D1184" s="319"/>
      <c r="E1184" s="340"/>
      <c r="F1184" s="315"/>
      <c r="G1184" s="312"/>
      <c r="H1184" s="340"/>
      <c r="I1184" s="315"/>
      <c r="J1184" s="312"/>
      <c r="K1184" s="316"/>
      <c r="L1184" s="312"/>
    </row>
    <row r="1185" spans="1:12" ht="16.5">
      <c r="A1185" s="77"/>
      <c r="B1185" s="308"/>
      <c r="C1185" s="77" t="s">
        <v>1049</v>
      </c>
      <c r="D1185" s="319"/>
      <c r="E1185" s="340"/>
      <c r="F1185" s="315"/>
      <c r="G1185" s="312"/>
      <c r="H1185" s="340"/>
      <c r="I1185" s="315"/>
      <c r="J1185" s="312"/>
      <c r="K1185" s="316"/>
      <c r="L1185" s="312"/>
    </row>
    <row r="1186" spans="1:12" ht="16.5">
      <c r="A1186" s="308">
        <v>4</v>
      </c>
      <c r="B1186" s="308"/>
      <c r="C1186" s="77" t="s">
        <v>1050</v>
      </c>
      <c r="D1186" s="319" t="s">
        <v>1051</v>
      </c>
      <c r="E1186" s="340"/>
      <c r="F1186" s="315"/>
      <c r="G1186" s="312">
        <v>40000</v>
      </c>
      <c r="H1186" s="340"/>
      <c r="I1186" s="315"/>
      <c r="J1186" s="312">
        <v>40000</v>
      </c>
      <c r="K1186" s="316"/>
      <c r="L1186" s="312">
        <f>J1186-G1186</f>
        <v>0</v>
      </c>
    </row>
    <row r="1187" spans="1:12" ht="16.5">
      <c r="A1187" s="308">
        <v>5</v>
      </c>
      <c r="B1187" s="308"/>
      <c r="C1187" s="77" t="s">
        <v>1050</v>
      </c>
      <c r="D1187" s="319" t="s">
        <v>1052</v>
      </c>
      <c r="E1187" s="340"/>
      <c r="F1187" s="315"/>
      <c r="G1187" s="312">
        <v>40000</v>
      </c>
      <c r="H1187" s="340"/>
      <c r="I1187" s="315"/>
      <c r="J1187" s="312">
        <v>40000</v>
      </c>
      <c r="K1187" s="316"/>
      <c r="L1187" s="312">
        <f>J1187-G1187</f>
        <v>0</v>
      </c>
    </row>
    <row r="1188" spans="1:12" ht="16.5">
      <c r="A1188" s="308">
        <v>6</v>
      </c>
      <c r="B1188" s="308"/>
      <c r="C1188" s="77" t="s">
        <v>1050</v>
      </c>
      <c r="D1188" s="319" t="s">
        <v>1053</v>
      </c>
      <c r="E1188" s="340"/>
      <c r="F1188" s="315"/>
      <c r="G1188" s="312">
        <v>40000</v>
      </c>
      <c r="H1188" s="340"/>
      <c r="I1188" s="315"/>
      <c r="J1188" s="312">
        <v>40000</v>
      </c>
      <c r="K1188" s="316"/>
      <c r="L1188" s="312">
        <f>J1188-G1188</f>
        <v>0</v>
      </c>
    </row>
    <row r="1189" spans="1:12" ht="16.5">
      <c r="A1189" s="308"/>
      <c r="B1189" s="233"/>
      <c r="C1189" s="124"/>
      <c r="D1189" s="319"/>
      <c r="E1189" s="310"/>
      <c r="F1189" s="315"/>
      <c r="G1189" s="312"/>
      <c r="H1189" s="310"/>
      <c r="I1189" s="315"/>
      <c r="J1189" s="312"/>
      <c r="K1189" s="316"/>
      <c r="L1189" s="312"/>
    </row>
    <row r="1190" spans="1:12" ht="16.5">
      <c r="A1190" s="347"/>
      <c r="B1190" s="349"/>
      <c r="C1190" s="408" t="s">
        <v>743</v>
      </c>
      <c r="D1190" s="350"/>
      <c r="E1190" s="351"/>
      <c r="F1190" s="411" t="s">
        <v>36</v>
      </c>
      <c r="G1190" s="353">
        <f>SUM(G1179:G1189)</f>
        <v>270000</v>
      </c>
      <c r="H1190" s="351"/>
      <c r="I1190" s="410" t="s">
        <v>36</v>
      </c>
      <c r="J1190" s="353">
        <f>SUM(J1179:J1189)</f>
        <v>270000</v>
      </c>
      <c r="K1190" s="411" t="s">
        <v>36</v>
      </c>
      <c r="L1190" s="353">
        <f>SUM(L1180:L1189)</f>
        <v>0</v>
      </c>
    </row>
    <row r="1191" spans="1:12" ht="16.5">
      <c r="A1191" s="462"/>
      <c r="B1191" s="463"/>
      <c r="C1191" s="464"/>
      <c r="D1191" s="465"/>
      <c r="E1191" s="466"/>
      <c r="F1191" s="467"/>
      <c r="G1191" s="468"/>
      <c r="H1191" s="466"/>
      <c r="I1191" s="467"/>
      <c r="J1191" s="468"/>
      <c r="K1191" s="469"/>
      <c r="L1191" s="468"/>
    </row>
    <row r="1192" spans="1:12" ht="16.5">
      <c r="A1192" s="330"/>
      <c r="B1192" s="86"/>
      <c r="C1192" s="460"/>
      <c r="D1192" s="331"/>
      <c r="E1192" s="311"/>
      <c r="F1192" s="315"/>
      <c r="G1192" s="333"/>
      <c r="H1192" s="311"/>
      <c r="I1192" s="315"/>
      <c r="J1192" s="333"/>
      <c r="K1192" s="315"/>
      <c r="L1192" s="333"/>
    </row>
    <row r="1193" spans="1:12" ht="16.5">
      <c r="A1193" s="201" t="s">
        <v>703</v>
      </c>
      <c r="C1193" s="201"/>
      <c r="D1193" s="201" t="s">
        <v>704</v>
      </c>
      <c r="E1193" s="201"/>
      <c r="F1193" s="201"/>
      <c r="G1193" s="201"/>
      <c r="H1193" s="201" t="s">
        <v>441</v>
      </c>
      <c r="I1193" s="201"/>
      <c r="J1193" s="201"/>
      <c r="K1193" s="315"/>
      <c r="L1193" s="315"/>
    </row>
    <row r="1196" spans="1:12">
      <c r="A1196" s="201"/>
      <c r="B1196" s="201" t="s">
        <v>705</v>
      </c>
      <c r="C1196" s="201"/>
      <c r="D1196" s="201" t="s">
        <v>706</v>
      </c>
      <c r="E1196" s="201"/>
      <c r="F1196" s="201"/>
      <c r="G1196" s="201"/>
      <c r="H1196" s="201" t="s">
        <v>707</v>
      </c>
      <c r="I1196" s="201"/>
      <c r="J1196" s="201"/>
      <c r="K1196" s="201"/>
      <c r="L1196" s="201"/>
    </row>
    <row r="1197" spans="1:12">
      <c r="A1197" s="334"/>
      <c r="B1197" s="334"/>
      <c r="C1197" s="334" t="s">
        <v>708</v>
      </c>
      <c r="D1197" s="334" t="s">
        <v>709</v>
      </c>
      <c r="E1197" s="334"/>
      <c r="F1197" s="334"/>
      <c r="G1197" s="334"/>
      <c r="H1197" s="334" t="s">
        <v>710</v>
      </c>
      <c r="I1197" s="334"/>
      <c r="J1197" s="334"/>
      <c r="K1197" s="334"/>
      <c r="L1197" s="334"/>
    </row>
    <row r="1198" spans="1:12">
      <c r="A1198" s="334"/>
      <c r="B1198" s="334" t="s">
        <v>711</v>
      </c>
      <c r="C1198" s="334"/>
      <c r="D1198" s="334"/>
      <c r="E1198" s="334"/>
      <c r="F1198" s="334"/>
      <c r="G1198" s="334"/>
      <c r="H1198" s="334"/>
      <c r="I1198" s="334"/>
      <c r="J1198" s="334"/>
      <c r="K1198" s="334"/>
      <c r="L1198" s="334"/>
    </row>
    <row r="1199" spans="1:12">
      <c r="C1199" s="334" t="s">
        <v>712</v>
      </c>
    </row>
    <row r="1202" spans="1:12">
      <c r="A1202" s="1" t="s">
        <v>657</v>
      </c>
      <c r="B1202" s="1"/>
      <c r="C1202" s="1"/>
      <c r="L1202" s="176" t="s">
        <v>658</v>
      </c>
    </row>
    <row r="1203" spans="1:12">
      <c r="A1203" s="1" t="s">
        <v>1054</v>
      </c>
      <c r="B1203" s="1"/>
      <c r="C1203" s="1"/>
    </row>
    <row r="1205" spans="1:12" ht="18.75">
      <c r="A1205" s="257" t="s">
        <v>660</v>
      </c>
      <c r="B1205" s="258"/>
      <c r="C1205" s="258"/>
      <c r="D1205" s="258"/>
      <c r="E1205" s="258"/>
      <c r="F1205" s="258"/>
      <c r="G1205" s="258"/>
      <c r="H1205" s="258"/>
      <c r="I1205" s="258"/>
      <c r="J1205" s="258"/>
      <c r="K1205" s="258"/>
      <c r="L1205" s="259"/>
    </row>
    <row r="1206" spans="1:12" ht="15.75">
      <c r="A1206" s="260" t="s">
        <v>661</v>
      </c>
      <c r="B1206" s="261"/>
      <c r="C1206" s="261"/>
      <c r="D1206" s="261"/>
      <c r="E1206" s="261"/>
      <c r="F1206" s="261"/>
      <c r="G1206" s="261"/>
      <c r="H1206" s="261"/>
      <c r="I1206" s="261"/>
      <c r="J1206" s="261"/>
      <c r="K1206" s="261"/>
      <c r="L1206" s="262"/>
    </row>
    <row r="1207" spans="1:12" ht="15.75">
      <c r="A1207" s="263"/>
      <c r="B1207" s="264"/>
      <c r="C1207" s="264"/>
      <c r="D1207" s="264"/>
      <c r="E1207" s="264"/>
      <c r="F1207" s="264"/>
      <c r="G1207" s="264"/>
      <c r="H1207" s="264"/>
      <c r="I1207" s="264"/>
      <c r="J1207" s="264"/>
      <c r="K1207" s="264"/>
      <c r="L1207" s="265"/>
    </row>
    <row r="1208" spans="1:12" ht="15.75">
      <c r="A1208" s="400" t="s">
        <v>1055</v>
      </c>
      <c r="B1208" s="264"/>
      <c r="C1208" s="264"/>
      <c r="D1208" s="264"/>
      <c r="E1208" s="264"/>
      <c r="F1208" s="264"/>
      <c r="G1208" s="264"/>
      <c r="H1208" s="264"/>
      <c r="I1208" s="264"/>
      <c r="J1208" s="264"/>
      <c r="K1208" s="264"/>
      <c r="L1208" s="265"/>
    </row>
    <row r="1209" spans="1:12">
      <c r="A1209" s="404"/>
      <c r="B1209" s="128"/>
      <c r="C1209" s="128"/>
      <c r="D1209" s="128"/>
      <c r="E1209" s="128"/>
      <c r="F1209" s="128"/>
      <c r="G1209" s="128"/>
      <c r="H1209" s="128"/>
      <c r="I1209" s="128"/>
      <c r="J1209" s="128"/>
      <c r="K1209" s="128"/>
      <c r="L1209" s="129"/>
    </row>
    <row r="1210" spans="1:12" ht="15.75">
      <c r="A1210" s="267" t="s">
        <v>663</v>
      </c>
      <c r="B1210" s="268"/>
      <c r="C1210" s="270"/>
      <c r="D1210" s="270"/>
      <c r="E1210" s="273" t="s">
        <v>664</v>
      </c>
      <c r="F1210" s="271"/>
      <c r="G1210" s="272"/>
      <c r="H1210" s="273" t="s">
        <v>665</v>
      </c>
      <c r="I1210" s="271"/>
      <c r="J1210" s="272"/>
      <c r="K1210" s="269"/>
      <c r="L1210" s="336"/>
    </row>
    <row r="1211" spans="1:12" ht="15.75">
      <c r="A1211" s="274" t="s">
        <v>667</v>
      </c>
      <c r="B1211" s="275"/>
      <c r="C1211" s="277" t="s">
        <v>668</v>
      </c>
      <c r="D1211" s="277" t="s">
        <v>669</v>
      </c>
      <c r="E1211" s="273" t="s">
        <v>670</v>
      </c>
      <c r="F1211" s="271"/>
      <c r="G1211" s="272"/>
      <c r="H1211" s="273" t="s">
        <v>670</v>
      </c>
      <c r="I1211" s="271"/>
      <c r="J1211" s="272"/>
      <c r="K1211" s="278" t="s">
        <v>666</v>
      </c>
      <c r="L1211" s="279"/>
    </row>
    <row r="1212" spans="1:12" ht="15.75">
      <c r="A1212" s="284" t="s">
        <v>672</v>
      </c>
      <c r="B1212" s="357" t="s">
        <v>673</v>
      </c>
      <c r="C1212" s="283"/>
      <c r="D1212" s="283"/>
      <c r="E1212" s="284" t="s">
        <v>674</v>
      </c>
      <c r="F1212" s="285" t="s">
        <v>675</v>
      </c>
      <c r="G1212" s="286"/>
      <c r="H1212" s="284" t="s">
        <v>674</v>
      </c>
      <c r="I1212" s="287" t="s">
        <v>675</v>
      </c>
      <c r="J1212" s="268"/>
      <c r="K1212" s="278" t="s">
        <v>671</v>
      </c>
      <c r="L1212" s="279"/>
    </row>
    <row r="1213" spans="1:12">
      <c r="A1213" s="293">
        <v>1</v>
      </c>
      <c r="B1213" s="291">
        <v>2</v>
      </c>
      <c r="C1213" s="293">
        <v>3</v>
      </c>
      <c r="D1213" s="293">
        <v>4</v>
      </c>
      <c r="E1213" s="293">
        <v>5</v>
      </c>
      <c r="F1213" s="294">
        <v>6</v>
      </c>
      <c r="G1213" s="295"/>
      <c r="H1213" s="293">
        <v>7</v>
      </c>
      <c r="I1213" s="294">
        <v>8</v>
      </c>
      <c r="J1213" s="295"/>
      <c r="K1213" s="296">
        <v>9</v>
      </c>
      <c r="L1213" s="295"/>
    </row>
    <row r="1214" spans="1:12">
      <c r="A1214" s="416"/>
      <c r="B1214" s="416"/>
      <c r="C1214" s="455"/>
      <c r="D1214" s="455"/>
      <c r="E1214" s="455"/>
      <c r="F1214" s="470"/>
      <c r="G1214" s="455"/>
      <c r="H1214" s="455"/>
      <c r="I1214" s="470"/>
      <c r="J1214" s="455"/>
      <c r="K1214" s="470"/>
      <c r="L1214" s="455"/>
    </row>
    <row r="1215" spans="1:12">
      <c r="A1215" s="124"/>
      <c r="B1215" s="124"/>
      <c r="C1215" s="125"/>
      <c r="D1215" s="125"/>
      <c r="E1215" s="125"/>
      <c r="F1215" s="6"/>
      <c r="G1215" s="125"/>
      <c r="H1215" s="125"/>
      <c r="I1215" s="6"/>
      <c r="J1215" s="125"/>
      <c r="K1215" s="6"/>
      <c r="L1215" s="125"/>
    </row>
    <row r="1216" spans="1:12" ht="16.5">
      <c r="A1216" s="124"/>
      <c r="B1216" s="124"/>
      <c r="C1216" s="299" t="s">
        <v>850</v>
      </c>
      <c r="D1216" s="456"/>
      <c r="E1216" s="320"/>
      <c r="F1216" s="315"/>
      <c r="G1216" s="312"/>
      <c r="H1216" s="320"/>
      <c r="I1216" s="315"/>
      <c r="J1216" s="312"/>
      <c r="K1216" s="315"/>
      <c r="L1216" s="312"/>
    </row>
    <row r="1217" spans="1:12" ht="16.5">
      <c r="A1217" s="124"/>
      <c r="B1217" s="308"/>
      <c r="C1217" s="233"/>
      <c r="D1217" s="309"/>
      <c r="E1217" s="320"/>
      <c r="F1217" s="315"/>
      <c r="G1217" s="312"/>
      <c r="H1217" s="320"/>
      <c r="I1217" s="315"/>
      <c r="J1217" s="312"/>
      <c r="K1217" s="315"/>
      <c r="L1217" s="312"/>
    </row>
    <row r="1218" spans="1:12" ht="16.5">
      <c r="A1218" s="308">
        <v>1</v>
      </c>
      <c r="B1218" s="124"/>
      <c r="C1218" s="233" t="s">
        <v>868</v>
      </c>
      <c r="D1218" s="309" t="s">
        <v>1056</v>
      </c>
      <c r="E1218" s="320"/>
      <c r="F1218" s="315" t="s">
        <v>36</v>
      </c>
      <c r="G1218" s="312">
        <v>75000</v>
      </c>
      <c r="H1218" s="320"/>
      <c r="I1218" s="315" t="s">
        <v>36</v>
      </c>
      <c r="J1218" s="312">
        <v>75000</v>
      </c>
      <c r="K1218" s="315" t="s">
        <v>36</v>
      </c>
      <c r="L1218" s="312">
        <f>J1218-G1218</f>
        <v>0</v>
      </c>
    </row>
    <row r="1219" spans="1:12" ht="16.5">
      <c r="A1219" s="124"/>
      <c r="B1219" s="308"/>
      <c r="C1219" s="233"/>
      <c r="D1219" s="309"/>
      <c r="E1219" s="320"/>
      <c r="F1219" s="315"/>
      <c r="G1219" s="312"/>
      <c r="H1219" s="320"/>
      <c r="I1219" s="315"/>
      <c r="J1219" s="312"/>
      <c r="K1219" s="315"/>
      <c r="L1219" s="312"/>
    </row>
    <row r="1220" spans="1:12" ht="16.5">
      <c r="A1220" s="347"/>
      <c r="B1220" s="408"/>
      <c r="C1220" s="349" t="s">
        <v>743</v>
      </c>
      <c r="D1220" s="457"/>
      <c r="E1220" s="422"/>
      <c r="F1220" s="410" t="s">
        <v>36</v>
      </c>
      <c r="G1220" s="353">
        <f>G1218+G1219</f>
        <v>75000</v>
      </c>
      <c r="H1220" s="422"/>
      <c r="I1220" s="410" t="s">
        <v>36</v>
      </c>
      <c r="J1220" s="353">
        <f>J1218+J1219</f>
        <v>75000</v>
      </c>
      <c r="K1220" s="410" t="s">
        <v>36</v>
      </c>
      <c r="L1220" s="353">
        <f>L1218+L1219</f>
        <v>0</v>
      </c>
    </row>
    <row r="1221" spans="1:12">
      <c r="A1221" s="124"/>
      <c r="B1221" s="124"/>
      <c r="C1221" s="125"/>
      <c r="D1221" s="125"/>
      <c r="E1221" s="125"/>
      <c r="F1221" s="6"/>
      <c r="G1221" s="125"/>
      <c r="H1221" s="125"/>
      <c r="I1221" s="6"/>
      <c r="J1221" s="125"/>
      <c r="K1221" s="6"/>
      <c r="L1221" s="125"/>
    </row>
    <row r="1222" spans="1:12">
      <c r="A1222" s="124"/>
      <c r="B1222" s="124"/>
      <c r="C1222" s="125"/>
      <c r="D1222" s="125"/>
      <c r="E1222" s="125"/>
      <c r="F1222" s="6"/>
      <c r="G1222" s="125"/>
      <c r="H1222" s="125"/>
      <c r="I1222" s="6"/>
      <c r="J1222" s="125"/>
      <c r="K1222" s="6"/>
      <c r="L1222" s="125"/>
    </row>
    <row r="1223" spans="1:12">
      <c r="A1223" s="124"/>
      <c r="B1223" s="124"/>
      <c r="C1223" s="125"/>
      <c r="D1223" s="125"/>
      <c r="E1223" s="125"/>
      <c r="F1223" s="6"/>
      <c r="G1223" s="125"/>
      <c r="H1223" s="125"/>
      <c r="I1223" s="6"/>
      <c r="J1223" s="125"/>
      <c r="K1223" s="6"/>
      <c r="L1223" s="125"/>
    </row>
    <row r="1224" spans="1:12">
      <c r="A1224" s="124"/>
      <c r="B1224" s="124"/>
      <c r="C1224" s="125"/>
      <c r="D1224" s="125"/>
      <c r="E1224" s="125"/>
      <c r="F1224" s="6"/>
      <c r="G1224" s="125"/>
      <c r="H1224" s="125"/>
      <c r="I1224" s="6"/>
      <c r="J1224" s="125"/>
      <c r="K1224" s="6"/>
      <c r="L1224" s="125"/>
    </row>
    <row r="1225" spans="1:12">
      <c r="A1225" s="124"/>
      <c r="B1225" s="124"/>
      <c r="C1225" s="125"/>
      <c r="D1225" s="125"/>
      <c r="E1225" s="125"/>
      <c r="F1225" s="6"/>
      <c r="G1225" s="125"/>
      <c r="H1225" s="125"/>
      <c r="I1225" s="6"/>
      <c r="J1225" s="125"/>
      <c r="K1225" s="6"/>
      <c r="L1225" s="125"/>
    </row>
    <row r="1226" spans="1:12">
      <c r="A1226" s="124"/>
      <c r="B1226" s="125"/>
      <c r="C1226" s="125"/>
      <c r="D1226" s="125"/>
      <c r="E1226" s="125"/>
      <c r="F1226" s="6"/>
      <c r="G1226" s="125"/>
      <c r="H1226" s="125"/>
      <c r="I1226" s="6"/>
      <c r="J1226" s="125"/>
      <c r="K1226" s="6"/>
      <c r="L1226" s="125"/>
    </row>
    <row r="1227" spans="1:12">
      <c r="A1227" s="124"/>
      <c r="B1227" s="125"/>
      <c r="C1227" s="125"/>
      <c r="D1227" s="125"/>
      <c r="E1227" s="125"/>
      <c r="F1227" s="6"/>
      <c r="G1227" s="125"/>
      <c r="H1227" s="125"/>
      <c r="I1227" s="6"/>
      <c r="J1227" s="125"/>
      <c r="K1227" s="6"/>
      <c r="L1227" s="125"/>
    </row>
    <row r="1228" spans="1:12">
      <c r="A1228" s="124"/>
      <c r="B1228" s="125"/>
      <c r="C1228" s="125"/>
      <c r="D1228" s="125"/>
      <c r="E1228" s="125"/>
      <c r="F1228" s="6"/>
      <c r="G1228" s="125"/>
      <c r="H1228" s="125"/>
      <c r="I1228" s="6"/>
      <c r="J1228" s="125"/>
      <c r="K1228" s="6"/>
      <c r="L1228" s="125"/>
    </row>
    <row r="1229" spans="1:12">
      <c r="A1229" s="127"/>
      <c r="B1229" s="129"/>
      <c r="C1229" s="129"/>
      <c r="D1229" s="129"/>
      <c r="E1229" s="129"/>
      <c r="F1229" s="128"/>
      <c r="G1229" s="129"/>
      <c r="H1229" s="129"/>
      <c r="I1229" s="128"/>
      <c r="J1229" s="129"/>
      <c r="K1229" s="128"/>
      <c r="L1229" s="129"/>
    </row>
    <row r="1231" spans="1:12" ht="16.5">
      <c r="A1231" s="201" t="s">
        <v>703</v>
      </c>
      <c r="C1231" s="201"/>
      <c r="D1231" s="201" t="s">
        <v>704</v>
      </c>
      <c r="E1231" s="201"/>
      <c r="F1231" s="201"/>
      <c r="G1231" s="201"/>
      <c r="H1231" s="201" t="s">
        <v>441</v>
      </c>
      <c r="I1231" s="201"/>
      <c r="J1231" s="201"/>
      <c r="K1231" s="315"/>
      <c r="L1231" s="315"/>
    </row>
    <row r="1234" spans="1:12">
      <c r="A1234" s="201"/>
      <c r="B1234" s="201" t="s">
        <v>705</v>
      </c>
      <c r="C1234" s="201"/>
      <c r="D1234" s="201" t="s">
        <v>706</v>
      </c>
      <c r="E1234" s="201"/>
      <c r="F1234" s="201"/>
      <c r="G1234" s="201"/>
      <c r="H1234" s="201" t="s">
        <v>707</v>
      </c>
      <c r="I1234" s="201"/>
      <c r="J1234" s="201"/>
      <c r="K1234" s="201"/>
      <c r="L1234" s="201"/>
    </row>
    <row r="1235" spans="1:12">
      <c r="A1235" s="334"/>
      <c r="B1235" s="334"/>
      <c r="C1235" s="334" t="s">
        <v>708</v>
      </c>
      <c r="D1235" s="334" t="s">
        <v>709</v>
      </c>
      <c r="E1235" s="334"/>
      <c r="F1235" s="334"/>
      <c r="G1235" s="334"/>
      <c r="H1235" s="334" t="s">
        <v>710</v>
      </c>
      <c r="I1235" s="334"/>
      <c r="J1235" s="334"/>
      <c r="K1235" s="334"/>
      <c r="L1235" s="334"/>
    </row>
    <row r="1236" spans="1:12">
      <c r="A1236" s="334"/>
      <c r="B1236" s="334" t="s">
        <v>711</v>
      </c>
      <c r="C1236" s="334"/>
      <c r="D1236" s="334"/>
      <c r="E1236" s="334"/>
      <c r="F1236" s="334"/>
      <c r="G1236" s="334"/>
      <c r="H1236" s="334"/>
      <c r="I1236" s="334"/>
      <c r="J1236" s="334"/>
      <c r="K1236" s="334"/>
      <c r="L1236" s="334"/>
    </row>
    <row r="1237" spans="1:12">
      <c r="C1237" s="334" t="s">
        <v>712</v>
      </c>
    </row>
    <row r="1239" spans="1:12">
      <c r="A1239" s="1" t="s">
        <v>657</v>
      </c>
      <c r="B1239" s="1"/>
      <c r="C1239" s="1"/>
      <c r="L1239" s="176" t="s">
        <v>658</v>
      </c>
    </row>
    <row r="1240" spans="1:12">
      <c r="A1240" s="1" t="s">
        <v>1054</v>
      </c>
      <c r="B1240" s="1"/>
      <c r="C1240" s="1"/>
    </row>
    <row r="1242" spans="1:12" ht="18.75">
      <c r="A1242" s="257" t="s">
        <v>660</v>
      </c>
      <c r="B1242" s="258"/>
      <c r="C1242" s="258"/>
      <c r="D1242" s="258"/>
      <c r="E1242" s="258"/>
      <c r="F1242" s="258"/>
      <c r="G1242" s="258"/>
      <c r="H1242" s="258"/>
      <c r="I1242" s="258"/>
      <c r="J1242" s="258"/>
      <c r="K1242" s="258"/>
      <c r="L1242" s="259"/>
    </row>
    <row r="1243" spans="1:12" ht="15.75">
      <c r="A1243" s="260" t="s">
        <v>661</v>
      </c>
      <c r="B1243" s="261"/>
      <c r="C1243" s="261"/>
      <c r="D1243" s="261"/>
      <c r="E1243" s="261"/>
      <c r="F1243" s="261"/>
      <c r="G1243" s="261"/>
      <c r="H1243" s="261"/>
      <c r="I1243" s="261"/>
      <c r="J1243" s="261"/>
      <c r="K1243" s="261"/>
      <c r="L1243" s="262"/>
    </row>
    <row r="1244" spans="1:12" ht="15.75">
      <c r="A1244" s="263"/>
      <c r="B1244" s="264"/>
      <c r="C1244" s="264"/>
      <c r="D1244" s="264"/>
      <c r="E1244" s="264"/>
      <c r="F1244" s="264"/>
      <c r="G1244" s="264"/>
      <c r="H1244" s="264"/>
      <c r="I1244" s="264"/>
      <c r="J1244" s="264"/>
      <c r="K1244" s="264"/>
      <c r="L1244" s="265"/>
    </row>
    <row r="1245" spans="1:12" ht="15.75">
      <c r="A1245" s="400" t="s">
        <v>1057</v>
      </c>
      <c r="B1245" s="264"/>
      <c r="C1245" s="264"/>
      <c r="D1245" s="264"/>
      <c r="E1245" s="264"/>
      <c r="F1245" s="264"/>
      <c r="G1245" s="264"/>
      <c r="H1245" s="264"/>
      <c r="I1245" s="264"/>
      <c r="J1245" s="264"/>
      <c r="K1245" s="264"/>
      <c r="L1245" s="265"/>
    </row>
    <row r="1246" spans="1:12">
      <c r="A1246" s="404"/>
      <c r="B1246" s="128"/>
      <c r="C1246" s="128"/>
      <c r="D1246" s="128"/>
      <c r="E1246" s="128"/>
      <c r="F1246" s="128"/>
      <c r="G1246" s="128"/>
      <c r="H1246" s="128"/>
      <c r="I1246" s="128"/>
      <c r="J1246" s="128"/>
      <c r="K1246" s="128"/>
      <c r="L1246" s="129"/>
    </row>
    <row r="1247" spans="1:12" ht="15.75">
      <c r="A1247" s="267" t="s">
        <v>663</v>
      </c>
      <c r="B1247" s="268"/>
      <c r="C1247" s="270"/>
      <c r="D1247" s="270"/>
      <c r="E1247" s="273" t="s">
        <v>664</v>
      </c>
      <c r="F1247" s="271"/>
      <c r="G1247" s="272"/>
      <c r="H1247" s="273" t="s">
        <v>665</v>
      </c>
      <c r="I1247" s="271"/>
      <c r="J1247" s="272"/>
      <c r="K1247" s="269"/>
      <c r="L1247" s="336"/>
    </row>
    <row r="1248" spans="1:12" ht="15.75">
      <c r="A1248" s="274" t="s">
        <v>667</v>
      </c>
      <c r="B1248" s="275"/>
      <c r="C1248" s="277" t="s">
        <v>668</v>
      </c>
      <c r="D1248" s="277" t="s">
        <v>669</v>
      </c>
      <c r="E1248" s="273" t="s">
        <v>670</v>
      </c>
      <c r="F1248" s="271"/>
      <c r="G1248" s="272"/>
      <c r="H1248" s="273" t="s">
        <v>670</v>
      </c>
      <c r="I1248" s="271"/>
      <c r="J1248" s="272"/>
      <c r="K1248" s="278" t="s">
        <v>666</v>
      </c>
      <c r="L1248" s="279"/>
    </row>
    <row r="1249" spans="1:12" ht="15.75">
      <c r="A1249" s="284" t="s">
        <v>672</v>
      </c>
      <c r="B1249" s="357" t="s">
        <v>673</v>
      </c>
      <c r="C1249" s="283"/>
      <c r="D1249" s="283"/>
      <c r="E1249" s="284" t="s">
        <v>674</v>
      </c>
      <c r="F1249" s="285" t="s">
        <v>675</v>
      </c>
      <c r="G1249" s="286"/>
      <c r="H1249" s="284" t="s">
        <v>674</v>
      </c>
      <c r="I1249" s="287" t="s">
        <v>675</v>
      </c>
      <c r="J1249" s="268"/>
      <c r="K1249" s="278" t="s">
        <v>671</v>
      </c>
      <c r="L1249" s="279"/>
    </row>
    <row r="1250" spans="1:12">
      <c r="A1250" s="293">
        <v>1</v>
      </c>
      <c r="B1250" s="291">
        <v>2</v>
      </c>
      <c r="C1250" s="293">
        <v>3</v>
      </c>
      <c r="D1250" s="293">
        <v>4</v>
      </c>
      <c r="E1250" s="293">
        <v>5</v>
      </c>
      <c r="F1250" s="294">
        <v>6</v>
      </c>
      <c r="G1250" s="295"/>
      <c r="H1250" s="293">
        <v>7</v>
      </c>
      <c r="I1250" s="294">
        <v>8</v>
      </c>
      <c r="J1250" s="295"/>
      <c r="K1250" s="296">
        <v>9</v>
      </c>
      <c r="L1250" s="295"/>
    </row>
    <row r="1251" spans="1:12" ht="16.5">
      <c r="A1251" s="308"/>
      <c r="B1251" s="233"/>
      <c r="C1251" s="77"/>
      <c r="D1251" s="319"/>
      <c r="E1251" s="310"/>
      <c r="F1251" s="315"/>
      <c r="G1251" s="312"/>
      <c r="H1251" s="310"/>
      <c r="I1251" s="315"/>
      <c r="J1251" s="312"/>
      <c r="K1251" s="316"/>
      <c r="L1251" s="312"/>
    </row>
    <row r="1252" spans="1:12" ht="16.5">
      <c r="A1252" s="308"/>
      <c r="B1252" s="233"/>
      <c r="C1252" s="299" t="s">
        <v>676</v>
      </c>
      <c r="D1252" s="319"/>
      <c r="E1252" s="310"/>
      <c r="F1252" s="315"/>
      <c r="G1252" s="312"/>
      <c r="H1252" s="310"/>
      <c r="I1252" s="315"/>
      <c r="J1252" s="312"/>
      <c r="K1252" s="316"/>
      <c r="L1252" s="312"/>
    </row>
    <row r="1253" spans="1:12" ht="16.5">
      <c r="A1253" s="308"/>
      <c r="B1253" s="233"/>
      <c r="C1253" s="77"/>
      <c r="D1253" s="319"/>
      <c r="E1253" s="310"/>
      <c r="F1253" s="315"/>
      <c r="G1253" s="312"/>
      <c r="H1253" s="310"/>
      <c r="I1253" s="315"/>
      <c r="J1253" s="312"/>
      <c r="K1253" s="316"/>
      <c r="L1253" s="312"/>
    </row>
    <row r="1254" spans="1:12" ht="16.5">
      <c r="A1254" s="308">
        <v>1</v>
      </c>
      <c r="B1254" s="233"/>
      <c r="C1254" s="77" t="s">
        <v>982</v>
      </c>
      <c r="D1254" s="319" t="s">
        <v>1058</v>
      </c>
      <c r="E1254" s="310" t="s">
        <v>1059</v>
      </c>
      <c r="F1254" s="315" t="s">
        <v>36</v>
      </c>
      <c r="G1254" s="312">
        <v>241056</v>
      </c>
      <c r="H1254" s="310" t="s">
        <v>1060</v>
      </c>
      <c r="I1254" s="315" t="s">
        <v>36</v>
      </c>
      <c r="J1254" s="312">
        <v>248376</v>
      </c>
      <c r="K1254" s="316" t="s">
        <v>36</v>
      </c>
      <c r="L1254" s="312">
        <f>J1254-G1254</f>
        <v>7320</v>
      </c>
    </row>
    <row r="1255" spans="1:12" ht="16.5">
      <c r="A1255" s="308"/>
      <c r="B1255" s="233"/>
      <c r="C1255" s="77"/>
      <c r="D1255" s="319"/>
      <c r="E1255" s="310"/>
      <c r="F1255" s="315"/>
      <c r="G1255" s="312"/>
      <c r="H1255" s="310"/>
      <c r="I1255" s="315"/>
      <c r="J1255" s="312"/>
      <c r="K1255" s="316"/>
      <c r="L1255" s="312"/>
    </row>
    <row r="1256" spans="1:12" ht="16.5">
      <c r="A1256" s="347"/>
      <c r="B1256" s="349"/>
      <c r="C1256" s="408" t="s">
        <v>1061</v>
      </c>
      <c r="D1256" s="350"/>
      <c r="E1256" s="351"/>
      <c r="F1256" s="411" t="s">
        <v>36</v>
      </c>
      <c r="G1256" s="353">
        <f>SUM(G1252:G1255)</f>
        <v>241056</v>
      </c>
      <c r="H1256" s="351"/>
      <c r="I1256" s="410" t="s">
        <v>36</v>
      </c>
      <c r="J1256" s="353">
        <f>SUM(J1251:J1255)</f>
        <v>248376</v>
      </c>
      <c r="K1256" s="411" t="s">
        <v>36</v>
      </c>
      <c r="L1256" s="353">
        <f>SUM(L1251:L1255)</f>
        <v>7320</v>
      </c>
    </row>
    <row r="1257" spans="1:12" ht="16.5">
      <c r="A1257" s="308"/>
      <c r="B1257" s="233"/>
      <c r="C1257" s="77"/>
      <c r="D1257" s="319"/>
      <c r="E1257" s="310"/>
      <c r="F1257" s="315"/>
      <c r="G1257" s="312"/>
      <c r="H1257" s="310"/>
      <c r="I1257" s="315"/>
      <c r="J1257" s="312"/>
      <c r="K1257" s="316"/>
      <c r="L1257" s="312"/>
    </row>
    <row r="1258" spans="1:12" ht="16.5">
      <c r="A1258" s="308"/>
      <c r="B1258" s="233"/>
      <c r="C1258" s="77"/>
      <c r="D1258" s="319"/>
      <c r="E1258" s="310"/>
      <c r="F1258" s="315"/>
      <c r="G1258" s="312"/>
      <c r="H1258" s="310"/>
      <c r="I1258" s="315"/>
      <c r="J1258" s="312"/>
      <c r="K1258" s="316"/>
      <c r="L1258" s="312"/>
    </row>
    <row r="1259" spans="1:12" ht="16.5">
      <c r="A1259" s="308"/>
      <c r="B1259" s="233"/>
      <c r="C1259" s="77"/>
      <c r="D1259" s="319"/>
      <c r="E1259" s="310"/>
      <c r="F1259" s="315"/>
      <c r="G1259" s="312"/>
      <c r="H1259" s="310"/>
      <c r="I1259" s="315"/>
      <c r="J1259" s="312"/>
      <c r="K1259" s="316"/>
      <c r="L1259" s="312"/>
    </row>
    <row r="1260" spans="1:12" ht="16.5">
      <c r="A1260" s="308"/>
      <c r="B1260" s="233"/>
      <c r="C1260" s="77"/>
      <c r="D1260" s="319"/>
      <c r="E1260" s="310"/>
      <c r="F1260" s="315"/>
      <c r="G1260" s="312"/>
      <c r="H1260" s="310"/>
      <c r="I1260" s="315"/>
      <c r="J1260" s="312"/>
      <c r="K1260" s="316"/>
      <c r="L1260" s="312"/>
    </row>
    <row r="1261" spans="1:12" ht="16.5">
      <c r="A1261" s="308"/>
      <c r="B1261" s="233"/>
      <c r="C1261" s="77"/>
      <c r="D1261" s="319"/>
      <c r="E1261" s="310"/>
      <c r="F1261" s="315"/>
      <c r="G1261" s="312"/>
      <c r="H1261" s="310"/>
      <c r="I1261" s="315"/>
      <c r="J1261" s="312"/>
      <c r="K1261" s="316"/>
      <c r="L1261" s="312"/>
    </row>
    <row r="1262" spans="1:12" ht="16.5">
      <c r="A1262" s="308"/>
      <c r="B1262" s="233"/>
      <c r="C1262" s="233"/>
      <c r="D1262" s="319"/>
      <c r="E1262" s="310"/>
      <c r="F1262" s="315"/>
      <c r="G1262" s="312"/>
      <c r="H1262" s="310"/>
      <c r="I1262" s="315"/>
      <c r="J1262" s="312"/>
      <c r="K1262" s="316"/>
      <c r="L1262" s="312"/>
    </row>
    <row r="1263" spans="1:12" ht="16.5">
      <c r="A1263" s="308"/>
      <c r="B1263" s="77"/>
      <c r="C1263" s="299"/>
      <c r="D1263" s="319"/>
      <c r="E1263" s="310"/>
      <c r="F1263" s="315"/>
      <c r="G1263" s="312"/>
      <c r="H1263" s="317"/>
      <c r="I1263" s="315"/>
      <c r="J1263" s="312"/>
      <c r="K1263" s="315"/>
      <c r="L1263" s="312"/>
    </row>
    <row r="1264" spans="1:12" ht="16.5">
      <c r="A1264" s="322"/>
      <c r="B1264" s="323"/>
      <c r="C1264" s="459"/>
      <c r="D1264" s="355"/>
      <c r="E1264" s="325"/>
      <c r="F1264" s="326"/>
      <c r="G1264" s="329"/>
      <c r="H1264" s="325"/>
      <c r="I1264" s="326"/>
      <c r="J1264" s="329"/>
      <c r="K1264" s="326"/>
      <c r="L1264" s="329"/>
    </row>
    <row r="1265" spans="1:12" ht="16.5">
      <c r="A1265" s="330"/>
      <c r="B1265" s="86"/>
      <c r="C1265" s="460"/>
      <c r="D1265" s="331"/>
      <c r="E1265" s="311"/>
      <c r="F1265" s="315"/>
      <c r="G1265" s="333"/>
      <c r="H1265" s="311"/>
      <c r="I1265" s="315"/>
      <c r="J1265" s="333"/>
      <c r="K1265" s="315"/>
      <c r="L1265" s="333"/>
    </row>
    <row r="1266" spans="1:12" ht="16.5">
      <c r="A1266" s="201" t="s">
        <v>703</v>
      </c>
      <c r="C1266" s="201"/>
      <c r="D1266" s="201" t="s">
        <v>704</v>
      </c>
      <c r="E1266" s="201"/>
      <c r="F1266" s="201"/>
      <c r="G1266" s="201"/>
      <c r="H1266" s="201" t="s">
        <v>441</v>
      </c>
      <c r="I1266" s="201"/>
      <c r="J1266" s="201"/>
      <c r="K1266" s="315"/>
      <c r="L1266" s="315"/>
    </row>
    <row r="1269" spans="1:12">
      <c r="A1269" s="201"/>
      <c r="B1269" s="201" t="s">
        <v>705</v>
      </c>
      <c r="C1269" s="201"/>
      <c r="D1269" s="201" t="s">
        <v>706</v>
      </c>
      <c r="E1269" s="201"/>
      <c r="F1269" s="201"/>
      <c r="G1269" s="201"/>
      <c r="H1269" s="201" t="s">
        <v>707</v>
      </c>
      <c r="I1269" s="201"/>
      <c r="J1269" s="201"/>
      <c r="K1269" s="201"/>
      <c r="L1269" s="201"/>
    </row>
    <row r="1270" spans="1:12">
      <c r="A1270" s="334"/>
      <c r="B1270" s="334"/>
      <c r="C1270" s="334" t="s">
        <v>708</v>
      </c>
      <c r="D1270" s="334" t="s">
        <v>709</v>
      </c>
      <c r="E1270" s="334"/>
      <c r="F1270" s="334"/>
      <c r="G1270" s="334"/>
      <c r="H1270" s="334" t="s">
        <v>710</v>
      </c>
      <c r="I1270" s="334"/>
      <c r="J1270" s="334"/>
      <c r="K1270" s="334"/>
      <c r="L1270" s="334"/>
    </row>
    <row r="1271" spans="1:12">
      <c r="A1271" s="334"/>
      <c r="B1271" s="334" t="s">
        <v>711</v>
      </c>
      <c r="C1271" s="334"/>
      <c r="D1271" s="334"/>
      <c r="E1271" s="334"/>
      <c r="F1271" s="334"/>
      <c r="G1271" s="334"/>
      <c r="H1271" s="334"/>
      <c r="I1271" s="334"/>
      <c r="J1271" s="334"/>
      <c r="K1271" s="334"/>
      <c r="L1271" s="334"/>
    </row>
    <row r="1272" spans="1:12">
      <c r="C1272" s="334" t="s">
        <v>712</v>
      </c>
    </row>
    <row r="1275" spans="1:12">
      <c r="A1275" s="1" t="s">
        <v>657</v>
      </c>
      <c r="B1275" s="1"/>
      <c r="C1275" s="1"/>
      <c r="L1275" s="176" t="s">
        <v>658</v>
      </c>
    </row>
    <row r="1276" spans="1:12">
      <c r="A1276" s="1" t="s">
        <v>1062</v>
      </c>
      <c r="B1276" s="1"/>
      <c r="C1276" s="1"/>
    </row>
    <row r="1278" spans="1:12" ht="18.75">
      <c r="A1278" s="257" t="s">
        <v>660</v>
      </c>
      <c r="B1278" s="258"/>
      <c r="C1278" s="258"/>
      <c r="D1278" s="258"/>
      <c r="E1278" s="258"/>
      <c r="F1278" s="258"/>
      <c r="G1278" s="258"/>
      <c r="H1278" s="258"/>
      <c r="I1278" s="258"/>
      <c r="J1278" s="258"/>
      <c r="K1278" s="258"/>
      <c r="L1278" s="259"/>
    </row>
    <row r="1279" spans="1:12" ht="15.75">
      <c r="A1279" s="260" t="s">
        <v>661</v>
      </c>
      <c r="B1279" s="261"/>
      <c r="C1279" s="261"/>
      <c r="D1279" s="261"/>
      <c r="E1279" s="261"/>
      <c r="F1279" s="261"/>
      <c r="G1279" s="261"/>
      <c r="H1279" s="261"/>
      <c r="I1279" s="261"/>
      <c r="J1279" s="261"/>
      <c r="K1279" s="261"/>
      <c r="L1279" s="262"/>
    </row>
    <row r="1280" spans="1:12" ht="15.75">
      <c r="A1280" s="263"/>
      <c r="B1280" s="264"/>
      <c r="C1280" s="264"/>
      <c r="D1280" s="264"/>
      <c r="E1280" s="264"/>
      <c r="F1280" s="264"/>
      <c r="G1280" s="264"/>
      <c r="H1280" s="264"/>
      <c r="I1280" s="264"/>
      <c r="J1280" s="264"/>
      <c r="K1280" s="264"/>
      <c r="L1280" s="265"/>
    </row>
    <row r="1281" spans="1:12" ht="15.75">
      <c r="A1281" s="400" t="s">
        <v>1063</v>
      </c>
      <c r="B1281" s="264"/>
      <c r="C1281" s="264"/>
      <c r="D1281" s="264"/>
      <c r="E1281" s="264"/>
      <c r="F1281" s="264"/>
      <c r="G1281" s="264"/>
      <c r="H1281" s="264"/>
      <c r="I1281" s="264"/>
      <c r="J1281" s="264"/>
      <c r="K1281" s="264"/>
      <c r="L1281" s="265"/>
    </row>
    <row r="1282" spans="1:12">
      <c r="A1282" s="404"/>
      <c r="B1282" s="128"/>
      <c r="C1282" s="128"/>
      <c r="D1282" s="128"/>
      <c r="E1282" s="128"/>
      <c r="F1282" s="128"/>
      <c r="G1282" s="128"/>
      <c r="H1282" s="128"/>
      <c r="I1282" s="128"/>
      <c r="J1282" s="128"/>
      <c r="K1282" s="128"/>
      <c r="L1282" s="129"/>
    </row>
    <row r="1283" spans="1:12" ht="15.75">
      <c r="A1283" s="267" t="s">
        <v>663</v>
      </c>
      <c r="B1283" s="268"/>
      <c r="C1283" s="270"/>
      <c r="D1283" s="270"/>
      <c r="E1283" s="273" t="s">
        <v>664</v>
      </c>
      <c r="F1283" s="271"/>
      <c r="G1283" s="272"/>
      <c r="H1283" s="273" t="s">
        <v>665</v>
      </c>
      <c r="I1283" s="271"/>
      <c r="J1283" s="272"/>
      <c r="K1283" s="269"/>
      <c r="L1283" s="336"/>
    </row>
    <row r="1284" spans="1:12" ht="15.75">
      <c r="A1284" s="274" t="s">
        <v>667</v>
      </c>
      <c r="B1284" s="275"/>
      <c r="C1284" s="277" t="s">
        <v>668</v>
      </c>
      <c r="D1284" s="277" t="s">
        <v>669</v>
      </c>
      <c r="E1284" s="273" t="s">
        <v>670</v>
      </c>
      <c r="F1284" s="271"/>
      <c r="G1284" s="272"/>
      <c r="H1284" s="273" t="s">
        <v>670</v>
      </c>
      <c r="I1284" s="271"/>
      <c r="J1284" s="272"/>
      <c r="K1284" s="278" t="s">
        <v>666</v>
      </c>
      <c r="L1284" s="279"/>
    </row>
    <row r="1285" spans="1:12" ht="15.75">
      <c r="A1285" s="284" t="s">
        <v>672</v>
      </c>
      <c r="B1285" s="357" t="s">
        <v>673</v>
      </c>
      <c r="C1285" s="283"/>
      <c r="D1285" s="283"/>
      <c r="E1285" s="284" t="s">
        <v>674</v>
      </c>
      <c r="F1285" s="285" t="s">
        <v>675</v>
      </c>
      <c r="G1285" s="286"/>
      <c r="H1285" s="284" t="s">
        <v>674</v>
      </c>
      <c r="I1285" s="287" t="s">
        <v>675</v>
      </c>
      <c r="J1285" s="268"/>
      <c r="K1285" s="278" t="s">
        <v>671</v>
      </c>
      <c r="L1285" s="279"/>
    </row>
    <row r="1286" spans="1:12">
      <c r="A1286" s="293">
        <v>1</v>
      </c>
      <c r="B1286" s="291">
        <v>2</v>
      </c>
      <c r="C1286" s="293">
        <v>3</v>
      </c>
      <c r="D1286" s="293">
        <v>4</v>
      </c>
      <c r="E1286" s="293">
        <v>5</v>
      </c>
      <c r="F1286" s="294">
        <v>6</v>
      </c>
      <c r="G1286" s="295"/>
      <c r="H1286" s="293">
        <v>7</v>
      </c>
      <c r="I1286" s="294">
        <v>8</v>
      </c>
      <c r="J1286" s="295"/>
      <c r="K1286" s="296">
        <v>9</v>
      </c>
      <c r="L1286" s="295"/>
    </row>
    <row r="1287" spans="1:12" ht="16.5">
      <c r="A1287" s="308"/>
      <c r="B1287" s="233"/>
      <c r="C1287" s="77"/>
      <c r="D1287" s="319"/>
      <c r="E1287" s="310"/>
      <c r="F1287" s="315"/>
      <c r="G1287" s="312"/>
      <c r="H1287" s="310"/>
      <c r="I1287" s="315"/>
      <c r="J1287" s="312"/>
      <c r="K1287" s="316"/>
      <c r="L1287" s="312"/>
    </row>
    <row r="1288" spans="1:12" ht="16.5">
      <c r="A1288" s="308"/>
      <c r="B1288" s="233"/>
      <c r="C1288" s="299" t="s">
        <v>676</v>
      </c>
      <c r="D1288" s="319"/>
      <c r="E1288" s="310"/>
      <c r="F1288" s="315"/>
      <c r="G1288" s="312"/>
      <c r="H1288" s="310"/>
      <c r="I1288" s="315"/>
      <c r="J1288" s="312"/>
      <c r="K1288" s="316"/>
      <c r="L1288" s="312"/>
    </row>
    <row r="1289" spans="1:12" ht="16.5">
      <c r="A1289" s="308"/>
      <c r="B1289" s="233"/>
      <c r="C1289" s="77"/>
      <c r="D1289" s="319"/>
      <c r="E1289" s="310"/>
      <c r="F1289" s="315"/>
      <c r="G1289" s="312"/>
      <c r="H1289" s="310"/>
      <c r="I1289" s="315"/>
      <c r="J1289" s="312"/>
      <c r="K1289" s="316"/>
      <c r="L1289" s="312"/>
    </row>
    <row r="1290" spans="1:12" ht="16.5">
      <c r="A1290" s="308">
        <v>1</v>
      </c>
      <c r="B1290" s="233"/>
      <c r="C1290" s="77" t="s">
        <v>1064</v>
      </c>
      <c r="D1290" s="319" t="s">
        <v>1065</v>
      </c>
      <c r="E1290" s="310" t="s">
        <v>1066</v>
      </c>
      <c r="F1290" s="315" t="s">
        <v>36</v>
      </c>
      <c r="G1290" s="312">
        <v>102480</v>
      </c>
      <c r="H1290" s="310" t="s">
        <v>1067</v>
      </c>
      <c r="I1290" s="315" t="s">
        <v>36</v>
      </c>
      <c r="J1290" s="312">
        <v>107232</v>
      </c>
      <c r="K1290" s="316" t="s">
        <v>36</v>
      </c>
      <c r="L1290" s="312">
        <f>J1290-G1290</f>
        <v>4752</v>
      </c>
    </row>
    <row r="1291" spans="1:12" ht="16.5">
      <c r="A1291" s="308"/>
      <c r="B1291" s="233"/>
      <c r="D1291" s="319"/>
      <c r="E1291" s="310"/>
      <c r="F1291" s="315"/>
      <c r="G1291" s="312"/>
      <c r="H1291" s="310"/>
      <c r="I1291" s="315"/>
      <c r="J1291" s="312"/>
      <c r="K1291" s="316"/>
      <c r="L1291" s="312"/>
    </row>
    <row r="1292" spans="1:12" ht="16.5">
      <c r="A1292" s="347"/>
      <c r="B1292" s="349"/>
      <c r="C1292" s="408" t="s">
        <v>743</v>
      </c>
      <c r="D1292" s="350"/>
      <c r="E1292" s="351"/>
      <c r="F1292" s="411" t="s">
        <v>36</v>
      </c>
      <c r="G1292" s="353">
        <f>SUM(G1287:G1291)</f>
        <v>102480</v>
      </c>
      <c r="H1292" s="351"/>
      <c r="I1292" s="410" t="s">
        <v>36</v>
      </c>
      <c r="J1292" s="353">
        <f>SUM(J1288:J1291)</f>
        <v>107232</v>
      </c>
      <c r="K1292" s="411" t="s">
        <v>36</v>
      </c>
      <c r="L1292" s="353">
        <f>SUM(L1288:L1291)</f>
        <v>4752</v>
      </c>
    </row>
    <row r="1293" spans="1:12" ht="16.5">
      <c r="A1293" s="308"/>
      <c r="B1293" s="233"/>
      <c r="C1293" s="233"/>
      <c r="D1293" s="319"/>
      <c r="E1293" s="310"/>
      <c r="F1293" s="315"/>
      <c r="G1293" s="312"/>
      <c r="H1293" s="310"/>
      <c r="I1293" s="315"/>
      <c r="J1293" s="312"/>
      <c r="K1293" s="316"/>
      <c r="L1293" s="312"/>
    </row>
    <row r="1294" spans="1:12" ht="16.5">
      <c r="A1294" s="308"/>
      <c r="B1294" s="233"/>
      <c r="C1294" s="233"/>
      <c r="D1294" s="319"/>
      <c r="E1294" s="310"/>
      <c r="F1294" s="315"/>
      <c r="G1294" s="312"/>
      <c r="H1294" s="310"/>
      <c r="I1294" s="315"/>
      <c r="J1294" s="312"/>
      <c r="K1294" s="315"/>
      <c r="L1294" s="312"/>
    </row>
    <row r="1295" spans="1:12" ht="16.5">
      <c r="A1295" s="308"/>
      <c r="B1295" s="233"/>
      <c r="C1295" s="233"/>
      <c r="D1295" s="319"/>
      <c r="E1295" s="310"/>
      <c r="F1295" s="315"/>
      <c r="G1295" s="312"/>
      <c r="H1295" s="310"/>
      <c r="I1295" s="315"/>
      <c r="J1295" s="312"/>
      <c r="K1295" s="315"/>
      <c r="L1295" s="312"/>
    </row>
    <row r="1296" spans="1:12" ht="16.5">
      <c r="A1296" s="308"/>
      <c r="B1296" s="233"/>
      <c r="C1296" s="233"/>
      <c r="D1296" s="319"/>
      <c r="E1296" s="310"/>
      <c r="F1296" s="315"/>
      <c r="G1296" s="312"/>
      <c r="H1296" s="310"/>
      <c r="I1296" s="315"/>
      <c r="J1296" s="312"/>
      <c r="K1296" s="315"/>
      <c r="L1296" s="312"/>
    </row>
    <row r="1297" spans="1:12" ht="16.5">
      <c r="A1297" s="308"/>
      <c r="B1297" s="233"/>
      <c r="C1297" s="233"/>
      <c r="D1297" s="319"/>
      <c r="E1297" s="310"/>
      <c r="F1297" s="315"/>
      <c r="G1297" s="312"/>
      <c r="H1297" s="310"/>
      <c r="I1297" s="315"/>
      <c r="J1297" s="312"/>
      <c r="K1297" s="315"/>
      <c r="L1297" s="312"/>
    </row>
    <row r="1298" spans="1:12" ht="16.5">
      <c r="A1298" s="308"/>
      <c r="B1298" s="233"/>
      <c r="C1298" s="233"/>
      <c r="D1298" s="319"/>
      <c r="E1298" s="310"/>
      <c r="F1298" s="315"/>
      <c r="G1298" s="312"/>
      <c r="H1298" s="310"/>
      <c r="I1298" s="315"/>
      <c r="J1298" s="312"/>
      <c r="K1298" s="315"/>
      <c r="L1298" s="312"/>
    </row>
    <row r="1299" spans="1:12" ht="16.5">
      <c r="A1299" s="308"/>
      <c r="B1299" s="233"/>
      <c r="C1299" s="233"/>
      <c r="D1299" s="319"/>
      <c r="E1299" s="310"/>
      <c r="F1299" s="315"/>
      <c r="G1299" s="312"/>
      <c r="H1299" s="310"/>
      <c r="I1299" s="315"/>
      <c r="J1299" s="312"/>
      <c r="K1299" s="315"/>
      <c r="L1299" s="312"/>
    </row>
    <row r="1300" spans="1:12" ht="16.5">
      <c r="A1300" s="322"/>
      <c r="B1300" s="323"/>
      <c r="C1300" s="459"/>
      <c r="D1300" s="355"/>
      <c r="E1300" s="325"/>
      <c r="F1300" s="326"/>
      <c r="G1300" s="329"/>
      <c r="H1300" s="325"/>
      <c r="I1300" s="326"/>
      <c r="J1300" s="329"/>
      <c r="K1300" s="326"/>
      <c r="L1300" s="329"/>
    </row>
    <row r="1301" spans="1:12" ht="16.5">
      <c r="A1301" s="330"/>
      <c r="B1301" s="86"/>
      <c r="C1301" s="460"/>
      <c r="D1301" s="331"/>
      <c r="E1301" s="311"/>
      <c r="F1301" s="315"/>
      <c r="G1301" s="333"/>
      <c r="H1301" s="311"/>
      <c r="I1301" s="315"/>
      <c r="J1301" s="333"/>
      <c r="K1301" s="315"/>
      <c r="L1301" s="333"/>
    </row>
    <row r="1302" spans="1:12" ht="16.5">
      <c r="A1302" s="201" t="s">
        <v>703</v>
      </c>
      <c r="C1302" s="201"/>
      <c r="D1302" s="201" t="s">
        <v>704</v>
      </c>
      <c r="E1302" s="201"/>
      <c r="F1302" s="201"/>
      <c r="G1302" s="201"/>
      <c r="H1302" s="201" t="s">
        <v>441</v>
      </c>
      <c r="I1302" s="201"/>
      <c r="J1302" s="201"/>
      <c r="K1302" s="315"/>
      <c r="L1302" s="315"/>
    </row>
    <row r="1305" spans="1:12">
      <c r="A1305" s="201"/>
      <c r="B1305" s="201" t="s">
        <v>705</v>
      </c>
      <c r="C1305" s="201"/>
      <c r="D1305" s="201" t="s">
        <v>706</v>
      </c>
      <c r="E1305" s="201"/>
      <c r="F1305" s="201"/>
      <c r="G1305" s="201"/>
      <c r="H1305" s="201" t="s">
        <v>707</v>
      </c>
      <c r="I1305" s="201"/>
      <c r="J1305" s="201"/>
      <c r="K1305" s="201"/>
      <c r="L1305" s="201"/>
    </row>
    <row r="1306" spans="1:12">
      <c r="A1306" s="334"/>
      <c r="B1306" s="334"/>
      <c r="C1306" s="334" t="s">
        <v>708</v>
      </c>
      <c r="D1306" s="334" t="s">
        <v>709</v>
      </c>
      <c r="E1306" s="334"/>
      <c r="F1306" s="334"/>
      <c r="G1306" s="334"/>
      <c r="H1306" s="334" t="s">
        <v>710</v>
      </c>
      <c r="I1306" s="334"/>
      <c r="J1306" s="334"/>
      <c r="K1306" s="334"/>
      <c r="L1306" s="334"/>
    </row>
    <row r="1307" spans="1:12">
      <c r="A1307" s="334"/>
      <c r="B1307" s="334" t="s">
        <v>711</v>
      </c>
      <c r="C1307" s="334"/>
      <c r="D1307" s="334"/>
      <c r="E1307" s="334"/>
      <c r="F1307" s="334"/>
      <c r="G1307" s="334"/>
      <c r="H1307" s="334"/>
      <c r="I1307" s="334"/>
      <c r="J1307" s="334"/>
      <c r="K1307" s="334"/>
      <c r="L1307" s="334"/>
    </row>
    <row r="1308" spans="1:12">
      <c r="C1308" s="334" t="s">
        <v>712</v>
      </c>
    </row>
    <row r="1311" spans="1:12">
      <c r="A1311" s="1" t="s">
        <v>657</v>
      </c>
      <c r="B1311" s="1"/>
      <c r="C1311" s="1"/>
      <c r="L1311" s="176" t="s">
        <v>658</v>
      </c>
    </row>
    <row r="1312" spans="1:12">
      <c r="A1312" s="1" t="s">
        <v>935</v>
      </c>
      <c r="B1312" s="1"/>
      <c r="C1312" s="1"/>
    </row>
    <row r="1314" spans="1:12" ht="18.75">
      <c r="A1314" s="257" t="s">
        <v>660</v>
      </c>
      <c r="B1314" s="258"/>
      <c r="C1314" s="258"/>
      <c r="D1314" s="258"/>
      <c r="E1314" s="258"/>
      <c r="F1314" s="258"/>
      <c r="G1314" s="258"/>
      <c r="H1314" s="258"/>
      <c r="I1314" s="258"/>
      <c r="J1314" s="258"/>
      <c r="K1314" s="258"/>
      <c r="L1314" s="259"/>
    </row>
    <row r="1315" spans="1:12" ht="15.75">
      <c r="A1315" s="260" t="s">
        <v>661</v>
      </c>
      <c r="B1315" s="261"/>
      <c r="C1315" s="261"/>
      <c r="D1315" s="261"/>
      <c r="E1315" s="261"/>
      <c r="F1315" s="261"/>
      <c r="G1315" s="261"/>
      <c r="H1315" s="261"/>
      <c r="I1315" s="261"/>
      <c r="J1315" s="261"/>
      <c r="K1315" s="261"/>
      <c r="L1315" s="262"/>
    </row>
    <row r="1316" spans="1:12" ht="15.75">
      <c r="A1316" s="263"/>
      <c r="B1316" s="264"/>
      <c r="C1316" s="264"/>
      <c r="D1316" s="264"/>
      <c r="E1316" s="264"/>
      <c r="F1316" s="264"/>
      <c r="G1316" s="264"/>
      <c r="H1316" s="264"/>
      <c r="I1316" s="264"/>
      <c r="J1316" s="264"/>
      <c r="K1316" s="264"/>
      <c r="L1316" s="265"/>
    </row>
    <row r="1317" spans="1:12" ht="15.75">
      <c r="A1317" s="400" t="s">
        <v>1063</v>
      </c>
      <c r="B1317" s="264"/>
      <c r="C1317" s="264"/>
      <c r="D1317" s="264"/>
      <c r="E1317" s="264"/>
      <c r="F1317" s="264"/>
      <c r="G1317" s="264"/>
      <c r="H1317" s="264"/>
      <c r="I1317" s="264"/>
      <c r="J1317" s="264"/>
      <c r="K1317" s="264"/>
      <c r="L1317" s="265"/>
    </row>
    <row r="1318" spans="1:12">
      <c r="A1318" s="404"/>
      <c r="B1318" s="128"/>
      <c r="C1318" s="128"/>
      <c r="D1318" s="128"/>
      <c r="E1318" s="128"/>
      <c r="F1318" s="128"/>
      <c r="G1318" s="128"/>
      <c r="H1318" s="128"/>
      <c r="I1318" s="128"/>
      <c r="J1318" s="128"/>
      <c r="K1318" s="128"/>
      <c r="L1318" s="129"/>
    </row>
    <row r="1319" spans="1:12" ht="15.75">
      <c r="A1319" s="267" t="s">
        <v>663</v>
      </c>
      <c r="B1319" s="268"/>
      <c r="C1319" s="270"/>
      <c r="D1319" s="270"/>
      <c r="E1319" s="273" t="s">
        <v>664</v>
      </c>
      <c r="F1319" s="271"/>
      <c r="G1319" s="272"/>
      <c r="H1319" s="273" t="s">
        <v>665</v>
      </c>
      <c r="I1319" s="271"/>
      <c r="J1319" s="272"/>
      <c r="K1319" s="269"/>
      <c r="L1319" s="336"/>
    </row>
    <row r="1320" spans="1:12" ht="15.75">
      <c r="A1320" s="274" t="s">
        <v>667</v>
      </c>
      <c r="B1320" s="275"/>
      <c r="C1320" s="277" t="s">
        <v>668</v>
      </c>
      <c r="D1320" s="277" t="s">
        <v>669</v>
      </c>
      <c r="E1320" s="273" t="s">
        <v>670</v>
      </c>
      <c r="F1320" s="271"/>
      <c r="G1320" s="272"/>
      <c r="H1320" s="273" t="s">
        <v>670</v>
      </c>
      <c r="I1320" s="271"/>
      <c r="J1320" s="272"/>
      <c r="K1320" s="278" t="s">
        <v>666</v>
      </c>
      <c r="L1320" s="279"/>
    </row>
    <row r="1321" spans="1:12" ht="15.75">
      <c r="A1321" s="284" t="s">
        <v>672</v>
      </c>
      <c r="B1321" s="357" t="s">
        <v>673</v>
      </c>
      <c r="C1321" s="339"/>
      <c r="D1321" s="339"/>
      <c r="E1321" s="357" t="s">
        <v>674</v>
      </c>
      <c r="F1321" s="285" t="s">
        <v>675</v>
      </c>
      <c r="G1321" s="286"/>
      <c r="H1321" s="357" t="s">
        <v>674</v>
      </c>
      <c r="I1321" s="287" t="s">
        <v>675</v>
      </c>
      <c r="J1321" s="268"/>
      <c r="K1321" s="346" t="s">
        <v>671</v>
      </c>
      <c r="L1321" s="279"/>
    </row>
    <row r="1322" spans="1:12">
      <c r="A1322" s="293">
        <v>1</v>
      </c>
      <c r="B1322" s="291">
        <v>2</v>
      </c>
      <c r="C1322" s="291">
        <v>3</v>
      </c>
      <c r="D1322" s="291">
        <v>4</v>
      </c>
      <c r="E1322" s="291">
        <v>5</v>
      </c>
      <c r="F1322" s="294">
        <v>6</v>
      </c>
      <c r="G1322" s="295"/>
      <c r="H1322" s="291">
        <v>7</v>
      </c>
      <c r="I1322" s="294">
        <v>8</v>
      </c>
      <c r="J1322" s="295"/>
      <c r="K1322" s="294">
        <v>9</v>
      </c>
      <c r="L1322" s="295"/>
    </row>
    <row r="1323" spans="1:12">
      <c r="A1323" s="124"/>
      <c r="B1323" s="125"/>
      <c r="C1323" s="125"/>
      <c r="D1323" s="125"/>
      <c r="E1323" s="125"/>
      <c r="F1323" s="6"/>
      <c r="G1323" s="125"/>
      <c r="H1323" s="125"/>
      <c r="I1323" s="6"/>
      <c r="J1323" s="125"/>
      <c r="K1323" s="6"/>
      <c r="L1323" s="125"/>
    </row>
    <row r="1324" spans="1:12">
      <c r="A1324" s="124"/>
      <c r="B1324" s="125"/>
      <c r="C1324" s="125"/>
      <c r="D1324" s="125"/>
      <c r="E1324" s="125"/>
      <c r="F1324" s="6"/>
      <c r="G1324" s="125"/>
      <c r="H1324" s="125"/>
      <c r="I1324" s="6"/>
      <c r="J1324" s="125"/>
      <c r="K1324" s="6"/>
      <c r="L1324" s="125"/>
    </row>
    <row r="1325" spans="1:12" ht="16.5">
      <c r="A1325" s="308"/>
      <c r="B1325" s="233"/>
      <c r="C1325" s="299" t="s">
        <v>850</v>
      </c>
      <c r="D1325" s="309"/>
      <c r="E1325" s="317"/>
      <c r="F1325" s="315"/>
      <c r="G1325" s="312"/>
      <c r="H1325" s="317"/>
      <c r="I1325" s="315"/>
      <c r="J1325" s="312"/>
      <c r="K1325" s="315"/>
      <c r="L1325" s="312"/>
    </row>
    <row r="1326" spans="1:12" ht="16.5">
      <c r="A1326" s="308"/>
      <c r="B1326" s="233"/>
      <c r="C1326" s="431"/>
      <c r="D1326" s="309"/>
      <c r="E1326" s="317"/>
      <c r="F1326" s="315"/>
      <c r="G1326" s="312"/>
      <c r="H1326" s="317"/>
      <c r="I1326" s="315"/>
      <c r="J1326" s="312"/>
      <c r="K1326" s="315"/>
      <c r="L1326" s="312"/>
    </row>
    <row r="1327" spans="1:12" ht="16.5">
      <c r="A1327" s="308">
        <v>1</v>
      </c>
      <c r="B1327" s="341"/>
      <c r="C1327" s="233" t="s">
        <v>1068</v>
      </c>
      <c r="D1327" s="309" t="s">
        <v>1069</v>
      </c>
      <c r="E1327" s="317"/>
      <c r="F1327" s="315"/>
      <c r="G1327" s="312">
        <v>100000</v>
      </c>
      <c r="H1327" s="317"/>
      <c r="I1327" s="315"/>
      <c r="J1327" s="312">
        <v>100000</v>
      </c>
      <c r="K1327" s="315"/>
      <c r="L1327" s="312">
        <f>J1327-G1327</f>
        <v>0</v>
      </c>
    </row>
    <row r="1328" spans="1:12">
      <c r="A1328" s="124"/>
      <c r="B1328" s="125"/>
      <c r="C1328" s="125"/>
      <c r="D1328" s="125"/>
      <c r="E1328" s="125"/>
      <c r="F1328" s="6"/>
      <c r="G1328" s="125"/>
      <c r="H1328" s="125"/>
      <c r="I1328" s="6"/>
      <c r="J1328" s="125"/>
      <c r="K1328" s="6"/>
      <c r="L1328" s="125"/>
    </row>
    <row r="1329" spans="1:12">
      <c r="A1329" s="124"/>
      <c r="B1329" s="125"/>
      <c r="C1329" s="125"/>
      <c r="D1329" s="125"/>
      <c r="E1329" s="125"/>
      <c r="F1329" s="6"/>
      <c r="G1329" s="125"/>
      <c r="H1329" s="125"/>
      <c r="I1329" s="6"/>
      <c r="J1329" s="125"/>
      <c r="K1329" s="6"/>
      <c r="L1329" s="125"/>
    </row>
    <row r="1330" spans="1:12" ht="16.5">
      <c r="A1330" s="347"/>
      <c r="B1330" s="349"/>
      <c r="C1330" s="349" t="s">
        <v>743</v>
      </c>
      <c r="D1330" s="457"/>
      <c r="E1330" s="422"/>
      <c r="F1330" s="410" t="s">
        <v>36</v>
      </c>
      <c r="G1330" s="353">
        <f>G1327</f>
        <v>100000</v>
      </c>
      <c r="H1330" s="422"/>
      <c r="I1330" s="410" t="s">
        <v>36</v>
      </c>
      <c r="J1330" s="353">
        <f>J1327</f>
        <v>100000</v>
      </c>
      <c r="K1330" s="410" t="s">
        <v>36</v>
      </c>
      <c r="L1330" s="353">
        <f>J1330-G1330</f>
        <v>0</v>
      </c>
    </row>
    <row r="1331" spans="1:12">
      <c r="A1331" s="124"/>
      <c r="B1331" s="125"/>
      <c r="C1331" s="125"/>
      <c r="D1331" s="125"/>
      <c r="E1331" s="125"/>
      <c r="F1331" s="6"/>
      <c r="G1331" s="125"/>
      <c r="H1331" s="125"/>
      <c r="I1331" s="6"/>
      <c r="J1331" s="125"/>
      <c r="K1331" s="6"/>
      <c r="L1331" s="125"/>
    </row>
    <row r="1332" spans="1:12">
      <c r="A1332" s="124"/>
      <c r="B1332" s="125"/>
      <c r="C1332" s="125"/>
      <c r="D1332" s="125"/>
      <c r="E1332" s="125"/>
      <c r="F1332" s="6"/>
      <c r="G1332" s="125"/>
      <c r="H1332" s="125"/>
      <c r="I1332" s="6"/>
      <c r="J1332" s="125"/>
      <c r="K1332" s="6"/>
      <c r="L1332" s="125"/>
    </row>
    <row r="1333" spans="1:12">
      <c r="A1333" s="124"/>
      <c r="B1333" s="125"/>
      <c r="C1333" s="125"/>
      <c r="D1333" s="125"/>
      <c r="E1333" s="125"/>
      <c r="F1333" s="6"/>
      <c r="G1333" s="125"/>
      <c r="H1333" s="125"/>
      <c r="I1333" s="6"/>
      <c r="J1333" s="125"/>
      <c r="K1333" s="6"/>
      <c r="L1333" s="125"/>
    </row>
    <row r="1334" spans="1:12">
      <c r="A1334" s="124"/>
      <c r="B1334" s="125"/>
      <c r="C1334" s="125"/>
      <c r="D1334" s="125"/>
      <c r="E1334" s="125"/>
      <c r="F1334" s="6"/>
      <c r="G1334" s="125"/>
      <c r="H1334" s="125"/>
      <c r="I1334" s="6"/>
      <c r="J1334" s="125"/>
      <c r="K1334" s="6"/>
      <c r="L1334" s="125"/>
    </row>
    <row r="1335" spans="1:12">
      <c r="A1335" s="124"/>
      <c r="B1335" s="125"/>
      <c r="C1335" s="125"/>
      <c r="D1335" s="125"/>
      <c r="E1335" s="125"/>
      <c r="F1335" s="6"/>
      <c r="G1335" s="125"/>
      <c r="H1335" s="125"/>
      <c r="I1335" s="6"/>
      <c r="J1335" s="125"/>
      <c r="K1335" s="6"/>
      <c r="L1335" s="125"/>
    </row>
    <row r="1336" spans="1:12">
      <c r="A1336" s="124"/>
      <c r="B1336" s="125"/>
      <c r="C1336" s="125"/>
      <c r="D1336" s="125"/>
      <c r="E1336" s="125"/>
      <c r="F1336" s="6"/>
      <c r="G1336" s="125"/>
      <c r="H1336" s="125"/>
      <c r="I1336" s="6"/>
      <c r="J1336" s="125"/>
      <c r="K1336" s="6"/>
      <c r="L1336" s="125"/>
    </row>
    <row r="1337" spans="1:12">
      <c r="A1337" s="124"/>
      <c r="B1337" s="125"/>
      <c r="C1337" s="125"/>
      <c r="D1337" s="125"/>
      <c r="E1337" s="125"/>
      <c r="F1337" s="6"/>
      <c r="G1337" s="125"/>
      <c r="H1337" s="125"/>
      <c r="I1337" s="6"/>
      <c r="J1337" s="125"/>
      <c r="K1337" s="6"/>
      <c r="L1337" s="125"/>
    </row>
    <row r="1338" spans="1:12">
      <c r="A1338" s="127"/>
      <c r="B1338" s="129"/>
      <c r="C1338" s="129"/>
      <c r="D1338" s="129"/>
      <c r="E1338" s="129"/>
      <c r="F1338" s="128"/>
      <c r="G1338" s="129"/>
      <c r="H1338" s="129"/>
      <c r="I1338" s="128"/>
      <c r="J1338" s="129"/>
      <c r="K1338" s="128"/>
      <c r="L1338" s="129"/>
    </row>
    <row r="1340" spans="1:12" ht="16.5">
      <c r="A1340" s="201" t="s">
        <v>703</v>
      </c>
      <c r="C1340" s="201"/>
      <c r="D1340" s="201" t="s">
        <v>704</v>
      </c>
      <c r="E1340" s="201"/>
      <c r="F1340" s="201"/>
      <c r="G1340" s="201"/>
      <c r="H1340" s="201" t="s">
        <v>441</v>
      </c>
      <c r="I1340" s="201"/>
      <c r="J1340" s="201"/>
      <c r="K1340" s="315"/>
      <c r="L1340" s="315"/>
    </row>
    <row r="1343" spans="1:12">
      <c r="A1343" s="201"/>
      <c r="B1343" s="201" t="s">
        <v>705</v>
      </c>
      <c r="C1343" s="201"/>
      <c r="D1343" s="201" t="s">
        <v>706</v>
      </c>
      <c r="E1343" s="201"/>
      <c r="F1343" s="201"/>
      <c r="G1343" s="201"/>
      <c r="H1343" s="201" t="s">
        <v>707</v>
      </c>
      <c r="I1343" s="201"/>
      <c r="J1343" s="201"/>
      <c r="K1343" s="201"/>
      <c r="L1343" s="201"/>
    </row>
    <row r="1344" spans="1:12">
      <c r="A1344" s="334"/>
      <c r="B1344" s="334"/>
      <c r="C1344" s="334" t="s">
        <v>708</v>
      </c>
      <c r="D1344" s="334" t="s">
        <v>709</v>
      </c>
      <c r="E1344" s="334"/>
      <c r="F1344" s="334"/>
      <c r="G1344" s="334"/>
      <c r="H1344" s="334" t="s">
        <v>710</v>
      </c>
      <c r="I1344" s="334"/>
      <c r="J1344" s="334"/>
      <c r="K1344" s="334"/>
      <c r="L1344" s="334"/>
    </row>
    <row r="1345" spans="1:12">
      <c r="A1345" s="334"/>
      <c r="B1345" s="334" t="s">
        <v>711</v>
      </c>
      <c r="C1345" s="334"/>
      <c r="D1345" s="334"/>
      <c r="E1345" s="334"/>
      <c r="F1345" s="334"/>
      <c r="G1345" s="334"/>
      <c r="H1345" s="334"/>
      <c r="I1345" s="334"/>
      <c r="J1345" s="334"/>
      <c r="K1345" s="334"/>
      <c r="L1345" s="334"/>
    </row>
    <row r="1346" spans="1:12">
      <c r="C1346" s="334" t="s">
        <v>712</v>
      </c>
    </row>
    <row r="1348" spans="1:12">
      <c r="A1348" s="1" t="s">
        <v>657</v>
      </c>
      <c r="B1348" s="1"/>
      <c r="C1348" s="1"/>
      <c r="L1348" s="176" t="s">
        <v>658</v>
      </c>
    </row>
    <row r="1349" spans="1:12">
      <c r="A1349" s="1" t="s">
        <v>1054</v>
      </c>
      <c r="B1349" s="1"/>
      <c r="C1349" s="1"/>
    </row>
    <row r="1351" spans="1:12" ht="18.75">
      <c r="A1351" s="257" t="s">
        <v>660</v>
      </c>
      <c r="B1351" s="258"/>
      <c r="C1351" s="258"/>
      <c r="D1351" s="258"/>
      <c r="E1351" s="258"/>
      <c r="F1351" s="258"/>
      <c r="G1351" s="258"/>
      <c r="H1351" s="258"/>
      <c r="I1351" s="258"/>
      <c r="J1351" s="258"/>
      <c r="K1351" s="258"/>
      <c r="L1351" s="259"/>
    </row>
    <row r="1352" spans="1:12" ht="15.75">
      <c r="A1352" s="260" t="s">
        <v>661</v>
      </c>
      <c r="B1352" s="261"/>
      <c r="C1352" s="261"/>
      <c r="D1352" s="261"/>
      <c r="E1352" s="261"/>
      <c r="F1352" s="261"/>
      <c r="G1352" s="261"/>
      <c r="H1352" s="261"/>
      <c r="I1352" s="261"/>
      <c r="J1352" s="261"/>
      <c r="K1352" s="261"/>
      <c r="L1352" s="262"/>
    </row>
    <row r="1353" spans="1:12" ht="15.75">
      <c r="A1353" s="263"/>
      <c r="B1353" s="264"/>
      <c r="C1353" s="264"/>
      <c r="D1353" s="264"/>
      <c r="E1353" s="264"/>
      <c r="F1353" s="264"/>
      <c r="G1353" s="264"/>
      <c r="H1353" s="264"/>
      <c r="I1353" s="264"/>
      <c r="J1353" s="264"/>
      <c r="K1353" s="264"/>
      <c r="L1353" s="265"/>
    </row>
    <row r="1354" spans="1:12" ht="15.75">
      <c r="A1354" s="400" t="s">
        <v>1070</v>
      </c>
      <c r="B1354" s="264"/>
      <c r="C1354" s="264"/>
      <c r="D1354" s="264"/>
      <c r="E1354" s="264"/>
      <c r="F1354" s="264"/>
      <c r="G1354" s="264"/>
      <c r="H1354" s="264"/>
      <c r="I1354" s="264"/>
      <c r="J1354" s="264"/>
      <c r="K1354" s="264"/>
      <c r="L1354" s="265"/>
    </row>
    <row r="1355" spans="1:12">
      <c r="A1355" s="404"/>
      <c r="B1355" s="128"/>
      <c r="C1355" s="128"/>
      <c r="D1355" s="128"/>
      <c r="E1355" s="128"/>
      <c r="F1355" s="128"/>
      <c r="G1355" s="128"/>
      <c r="H1355" s="128"/>
      <c r="I1355" s="128"/>
      <c r="J1355" s="128"/>
      <c r="K1355" s="128"/>
      <c r="L1355" s="129"/>
    </row>
    <row r="1356" spans="1:12" ht="15.75">
      <c r="A1356" s="267" t="s">
        <v>663</v>
      </c>
      <c r="B1356" s="268"/>
      <c r="C1356" s="270"/>
      <c r="D1356" s="270"/>
      <c r="E1356" s="273" t="s">
        <v>664</v>
      </c>
      <c r="F1356" s="271"/>
      <c r="G1356" s="272"/>
      <c r="H1356" s="273" t="s">
        <v>665</v>
      </c>
      <c r="I1356" s="271"/>
      <c r="J1356" s="272"/>
      <c r="K1356" s="269"/>
      <c r="L1356" s="336"/>
    </row>
    <row r="1357" spans="1:12" ht="15.75">
      <c r="A1357" s="274" t="s">
        <v>667</v>
      </c>
      <c r="B1357" s="275"/>
      <c r="C1357" s="277" t="s">
        <v>668</v>
      </c>
      <c r="D1357" s="277" t="s">
        <v>669</v>
      </c>
      <c r="E1357" s="273" t="s">
        <v>670</v>
      </c>
      <c r="F1357" s="271"/>
      <c r="G1357" s="272"/>
      <c r="H1357" s="273" t="s">
        <v>670</v>
      </c>
      <c r="I1357" s="271"/>
      <c r="J1357" s="272"/>
      <c r="K1357" s="278" t="s">
        <v>666</v>
      </c>
      <c r="L1357" s="279"/>
    </row>
    <row r="1358" spans="1:12" ht="15.75">
      <c r="A1358" s="284" t="s">
        <v>672</v>
      </c>
      <c r="B1358" s="357" t="s">
        <v>673</v>
      </c>
      <c r="C1358" s="283"/>
      <c r="D1358" s="283"/>
      <c r="E1358" s="284" t="s">
        <v>674</v>
      </c>
      <c r="F1358" s="285" t="s">
        <v>675</v>
      </c>
      <c r="G1358" s="286"/>
      <c r="H1358" s="284" t="s">
        <v>674</v>
      </c>
      <c r="I1358" s="287" t="s">
        <v>675</v>
      </c>
      <c r="J1358" s="268"/>
      <c r="K1358" s="278" t="s">
        <v>671</v>
      </c>
      <c r="L1358" s="279"/>
    </row>
    <row r="1359" spans="1:12">
      <c r="A1359" s="293">
        <v>1</v>
      </c>
      <c r="B1359" s="291">
        <v>2</v>
      </c>
      <c r="C1359" s="293">
        <v>3</v>
      </c>
      <c r="D1359" s="293">
        <v>4</v>
      </c>
      <c r="E1359" s="293">
        <v>5</v>
      </c>
      <c r="F1359" s="294">
        <v>6</v>
      </c>
      <c r="G1359" s="295"/>
      <c r="H1359" s="293">
        <v>7</v>
      </c>
      <c r="I1359" s="294">
        <v>8</v>
      </c>
      <c r="J1359" s="295"/>
      <c r="K1359" s="296">
        <v>9</v>
      </c>
      <c r="L1359" s="295"/>
    </row>
    <row r="1360" spans="1:12" ht="16.5">
      <c r="A1360" s="308"/>
      <c r="B1360" s="233"/>
      <c r="C1360" s="77"/>
      <c r="D1360" s="319"/>
      <c r="E1360" s="310"/>
      <c r="F1360" s="315"/>
      <c r="G1360" s="312"/>
      <c r="H1360" s="310"/>
      <c r="I1360" s="315"/>
      <c r="J1360" s="312"/>
      <c r="K1360" s="316"/>
      <c r="L1360" s="312"/>
    </row>
    <row r="1361" spans="1:12" ht="16.5">
      <c r="A1361" s="308"/>
      <c r="B1361" s="233"/>
      <c r="C1361" s="299" t="s">
        <v>676</v>
      </c>
      <c r="D1361" s="319"/>
      <c r="E1361" s="310"/>
      <c r="F1361" s="315"/>
      <c r="G1361" s="312"/>
      <c r="H1361" s="310"/>
      <c r="I1361" s="315"/>
      <c r="J1361" s="312"/>
      <c r="K1361" s="316"/>
      <c r="L1361" s="312"/>
    </row>
    <row r="1362" spans="1:12" ht="16.5">
      <c r="A1362" s="308"/>
      <c r="B1362" s="233"/>
      <c r="C1362" s="77"/>
      <c r="D1362" s="319"/>
      <c r="E1362" s="310"/>
      <c r="F1362" s="315"/>
      <c r="G1362" s="312"/>
      <c r="H1362" s="310"/>
      <c r="I1362" s="315"/>
      <c r="J1362" s="312"/>
      <c r="K1362" s="316"/>
      <c r="L1362" s="312"/>
    </row>
    <row r="1363" spans="1:12" ht="16.5">
      <c r="A1363" s="308">
        <v>1</v>
      </c>
      <c r="B1363" s="233"/>
      <c r="C1363" s="77" t="s">
        <v>1071</v>
      </c>
      <c r="D1363" s="319" t="s">
        <v>1072</v>
      </c>
      <c r="E1363" s="310" t="s">
        <v>1073</v>
      </c>
      <c r="F1363" s="315" t="s">
        <v>36</v>
      </c>
      <c r="G1363" s="312">
        <v>89832</v>
      </c>
      <c r="H1363" s="310" t="s">
        <v>1074</v>
      </c>
      <c r="I1363" s="315" t="s">
        <v>36</v>
      </c>
      <c r="J1363" s="312">
        <v>94596</v>
      </c>
      <c r="K1363" s="316" t="s">
        <v>36</v>
      </c>
      <c r="L1363" s="312">
        <f>J1363-G1363</f>
        <v>4764</v>
      </c>
    </row>
    <row r="1364" spans="1:12" ht="16.5">
      <c r="A1364" s="308"/>
      <c r="B1364" s="233"/>
      <c r="C1364" s="77"/>
      <c r="D1364" s="319"/>
      <c r="E1364" s="310"/>
      <c r="F1364" s="315"/>
      <c r="G1364" s="312"/>
      <c r="H1364" s="310"/>
      <c r="I1364" s="315"/>
      <c r="J1364" s="312"/>
      <c r="K1364" s="316"/>
      <c r="L1364" s="312"/>
    </row>
    <row r="1365" spans="1:12" ht="16.5">
      <c r="A1365" s="347"/>
      <c r="B1365" s="349"/>
      <c r="C1365" s="408" t="s">
        <v>1061</v>
      </c>
      <c r="D1365" s="350"/>
      <c r="E1365" s="351"/>
      <c r="F1365" s="410" t="s">
        <v>36</v>
      </c>
      <c r="G1365" s="353">
        <f>SUM(G1361:G1364)</f>
        <v>89832</v>
      </c>
      <c r="H1365" s="351"/>
      <c r="I1365" s="410" t="s">
        <v>36</v>
      </c>
      <c r="J1365" s="353">
        <f>SUM(J1361:J1364)</f>
        <v>94596</v>
      </c>
      <c r="K1365" s="411" t="s">
        <v>36</v>
      </c>
      <c r="L1365" s="353">
        <f>SUM(L1361:L1364)</f>
        <v>4764</v>
      </c>
    </row>
    <row r="1366" spans="1:12" ht="16.5">
      <c r="A1366" s="358"/>
      <c r="B1366" s="436"/>
      <c r="C1366" s="77"/>
      <c r="D1366" s="319"/>
      <c r="E1366" s="310"/>
      <c r="F1366" s="315"/>
      <c r="G1366" s="312"/>
      <c r="H1366" s="310"/>
      <c r="I1366" s="315"/>
      <c r="J1366" s="312"/>
      <c r="K1366" s="316"/>
      <c r="L1366" s="312"/>
    </row>
    <row r="1367" spans="1:12" ht="16.5">
      <c r="A1367" s="308"/>
      <c r="B1367" s="233"/>
      <c r="C1367" s="77"/>
      <c r="D1367" s="319"/>
      <c r="E1367" s="310"/>
      <c r="F1367" s="315"/>
      <c r="G1367" s="312"/>
      <c r="H1367" s="310"/>
      <c r="I1367" s="315"/>
      <c r="J1367" s="312"/>
      <c r="K1367" s="316"/>
      <c r="L1367" s="312"/>
    </row>
    <row r="1368" spans="1:12" ht="16.5">
      <c r="A1368" s="308"/>
      <c r="B1368" s="233"/>
      <c r="C1368" s="77"/>
      <c r="D1368" s="319"/>
      <c r="E1368" s="310"/>
      <c r="F1368" s="315"/>
      <c r="G1368" s="312"/>
      <c r="H1368" s="310"/>
      <c r="I1368" s="315"/>
      <c r="J1368" s="312"/>
      <c r="K1368" s="316"/>
      <c r="L1368" s="312"/>
    </row>
    <row r="1369" spans="1:12" ht="16.5">
      <c r="A1369" s="308"/>
      <c r="B1369" s="233"/>
      <c r="C1369" s="77"/>
      <c r="D1369" s="319"/>
      <c r="E1369" s="310"/>
      <c r="F1369" s="315"/>
      <c r="G1369" s="312"/>
      <c r="H1369" s="310"/>
      <c r="I1369" s="315"/>
      <c r="J1369" s="312"/>
      <c r="K1369" s="316"/>
      <c r="L1369" s="312"/>
    </row>
    <row r="1370" spans="1:12" ht="16.5">
      <c r="A1370" s="308"/>
      <c r="B1370" s="233"/>
      <c r="C1370" s="233"/>
      <c r="D1370" s="319"/>
      <c r="E1370" s="310"/>
      <c r="F1370" s="315"/>
      <c r="G1370" s="312"/>
      <c r="H1370" s="310"/>
      <c r="I1370" s="315"/>
      <c r="J1370" s="312"/>
      <c r="K1370" s="316"/>
      <c r="L1370" s="312"/>
    </row>
    <row r="1371" spans="1:12" ht="16.5">
      <c r="A1371" s="308"/>
      <c r="B1371" s="233"/>
      <c r="C1371" s="233"/>
      <c r="D1371" s="319"/>
      <c r="E1371" s="310"/>
      <c r="F1371" s="315"/>
      <c r="G1371" s="312"/>
      <c r="H1371" s="310"/>
      <c r="I1371" s="315"/>
      <c r="J1371" s="312"/>
      <c r="K1371" s="316"/>
      <c r="L1371" s="312"/>
    </row>
    <row r="1372" spans="1:12" ht="16.5">
      <c r="A1372" s="308"/>
      <c r="B1372" s="233"/>
      <c r="C1372" s="299"/>
      <c r="D1372" s="319"/>
      <c r="E1372" s="310"/>
      <c r="F1372" s="315"/>
      <c r="G1372" s="312"/>
      <c r="H1372" s="317"/>
      <c r="I1372" s="315"/>
      <c r="J1372" s="312"/>
      <c r="K1372" s="315"/>
      <c r="L1372" s="312"/>
    </row>
    <row r="1373" spans="1:12" ht="16.5">
      <c r="A1373" s="322"/>
      <c r="B1373" s="323"/>
      <c r="C1373" s="459"/>
      <c r="D1373" s="355"/>
      <c r="E1373" s="325"/>
      <c r="F1373" s="326"/>
      <c r="G1373" s="329"/>
      <c r="H1373" s="325"/>
      <c r="I1373" s="326"/>
      <c r="J1373" s="329"/>
      <c r="K1373" s="326"/>
      <c r="L1373" s="329"/>
    </row>
    <row r="1374" spans="1:12" ht="16.5">
      <c r="A1374" s="330"/>
      <c r="B1374" s="86"/>
      <c r="C1374" s="460"/>
      <c r="D1374" s="331"/>
      <c r="E1374" s="311"/>
      <c r="F1374" s="315"/>
      <c r="G1374" s="333"/>
      <c r="H1374" s="311"/>
      <c r="I1374" s="315"/>
      <c r="J1374" s="333"/>
      <c r="K1374" s="315"/>
      <c r="L1374" s="333"/>
    </row>
    <row r="1375" spans="1:12" ht="16.5">
      <c r="A1375" s="201" t="s">
        <v>703</v>
      </c>
      <c r="C1375" s="201"/>
      <c r="D1375" s="201" t="s">
        <v>704</v>
      </c>
      <c r="E1375" s="201"/>
      <c r="F1375" s="201"/>
      <c r="G1375" s="201"/>
      <c r="H1375" s="201" t="s">
        <v>441</v>
      </c>
      <c r="I1375" s="201"/>
      <c r="J1375" s="201"/>
      <c r="K1375" s="315"/>
      <c r="L1375" s="315"/>
    </row>
    <row r="1378" spans="1:12">
      <c r="A1378" s="201"/>
      <c r="B1378" s="201" t="s">
        <v>705</v>
      </c>
      <c r="C1378" s="201"/>
      <c r="D1378" s="201" t="s">
        <v>706</v>
      </c>
      <c r="E1378" s="201"/>
      <c r="F1378" s="201"/>
      <c r="G1378" s="201"/>
      <c r="H1378" s="201" t="s">
        <v>707</v>
      </c>
      <c r="I1378" s="201"/>
      <c r="J1378" s="201"/>
      <c r="K1378" s="201"/>
      <c r="L1378" s="201"/>
    </row>
    <row r="1379" spans="1:12">
      <c r="A1379" s="334"/>
      <c r="B1379" s="334"/>
      <c r="C1379" s="334" t="s">
        <v>708</v>
      </c>
      <c r="D1379" s="334" t="s">
        <v>709</v>
      </c>
      <c r="E1379" s="334"/>
      <c r="F1379" s="334"/>
      <c r="G1379" s="334"/>
      <c r="H1379" s="334" t="s">
        <v>710</v>
      </c>
      <c r="I1379" s="334"/>
      <c r="J1379" s="334"/>
      <c r="K1379" s="334"/>
      <c r="L1379" s="334"/>
    </row>
    <row r="1380" spans="1:12">
      <c r="A1380" s="334"/>
      <c r="B1380" s="334" t="s">
        <v>711</v>
      </c>
      <c r="C1380" s="334"/>
      <c r="D1380" s="334"/>
      <c r="E1380" s="334"/>
      <c r="F1380" s="334"/>
      <c r="G1380" s="334"/>
      <c r="H1380" s="334"/>
      <c r="I1380" s="334"/>
      <c r="J1380" s="334"/>
      <c r="K1380" s="334"/>
      <c r="L1380" s="334"/>
    </row>
    <row r="1381" spans="1:12">
      <c r="C1381" s="334" t="s">
        <v>712</v>
      </c>
    </row>
  </sheetData>
  <mergeCells count="571">
    <mergeCell ref="F1359:G1359"/>
    <mergeCell ref="I1359:J1359"/>
    <mergeCell ref="K1359:L1359"/>
    <mergeCell ref="A1357:B1357"/>
    <mergeCell ref="E1357:G1357"/>
    <mergeCell ref="H1357:J1357"/>
    <mergeCell ref="K1357:L1357"/>
    <mergeCell ref="F1358:G1358"/>
    <mergeCell ref="I1358:J1358"/>
    <mergeCell ref="K1358:L1358"/>
    <mergeCell ref="F1322:G1322"/>
    <mergeCell ref="I1322:J1322"/>
    <mergeCell ref="K1322:L1322"/>
    <mergeCell ref="A1351:L1351"/>
    <mergeCell ref="A1352:L1352"/>
    <mergeCell ref="A1356:B1356"/>
    <mergeCell ref="E1356:G1356"/>
    <mergeCell ref="H1356:J1356"/>
    <mergeCell ref="A1320:B1320"/>
    <mergeCell ref="E1320:G1320"/>
    <mergeCell ref="H1320:J1320"/>
    <mergeCell ref="K1320:L1320"/>
    <mergeCell ref="F1321:G1321"/>
    <mergeCell ref="I1321:J1321"/>
    <mergeCell ref="K1321:L1321"/>
    <mergeCell ref="F1286:G1286"/>
    <mergeCell ref="I1286:J1286"/>
    <mergeCell ref="K1286:L1286"/>
    <mergeCell ref="A1314:L1314"/>
    <mergeCell ref="A1315:L1315"/>
    <mergeCell ref="A1319:B1319"/>
    <mergeCell ref="E1319:G1319"/>
    <mergeCell ref="H1319:J1319"/>
    <mergeCell ref="A1284:B1284"/>
    <mergeCell ref="E1284:G1284"/>
    <mergeCell ref="H1284:J1284"/>
    <mergeCell ref="K1284:L1284"/>
    <mergeCell ref="F1285:G1285"/>
    <mergeCell ref="I1285:J1285"/>
    <mergeCell ref="K1285:L1285"/>
    <mergeCell ref="F1250:G1250"/>
    <mergeCell ref="I1250:J1250"/>
    <mergeCell ref="K1250:L1250"/>
    <mergeCell ref="A1278:L1278"/>
    <mergeCell ref="A1279:L1279"/>
    <mergeCell ref="A1283:B1283"/>
    <mergeCell ref="E1283:G1283"/>
    <mergeCell ref="H1283:J1283"/>
    <mergeCell ref="A1248:B1248"/>
    <mergeCell ref="E1248:G1248"/>
    <mergeCell ref="H1248:J1248"/>
    <mergeCell ref="K1248:L1248"/>
    <mergeCell ref="F1249:G1249"/>
    <mergeCell ref="I1249:J1249"/>
    <mergeCell ref="K1249:L1249"/>
    <mergeCell ref="F1213:G1213"/>
    <mergeCell ref="I1213:J1213"/>
    <mergeCell ref="K1213:L1213"/>
    <mergeCell ref="A1242:L1242"/>
    <mergeCell ref="A1243:L1243"/>
    <mergeCell ref="A1247:B1247"/>
    <mergeCell ref="E1247:G1247"/>
    <mergeCell ref="H1247:J1247"/>
    <mergeCell ref="A1211:B1211"/>
    <mergeCell ref="E1211:G1211"/>
    <mergeCell ref="H1211:J1211"/>
    <mergeCell ref="K1211:L1211"/>
    <mergeCell ref="F1212:G1212"/>
    <mergeCell ref="I1212:J1212"/>
    <mergeCell ref="K1212:L1212"/>
    <mergeCell ref="F1177:G1177"/>
    <mergeCell ref="I1177:J1177"/>
    <mergeCell ref="K1177:L1177"/>
    <mergeCell ref="A1205:L1205"/>
    <mergeCell ref="A1206:L1206"/>
    <mergeCell ref="A1210:B1210"/>
    <mergeCell ref="E1210:G1210"/>
    <mergeCell ref="H1210:J1210"/>
    <mergeCell ref="A1175:B1175"/>
    <mergeCell ref="E1175:G1175"/>
    <mergeCell ref="H1175:J1175"/>
    <mergeCell ref="K1175:L1175"/>
    <mergeCell ref="F1176:G1176"/>
    <mergeCell ref="I1176:J1176"/>
    <mergeCell ref="K1176:L1176"/>
    <mergeCell ref="F1140:G1140"/>
    <mergeCell ref="I1140:J1140"/>
    <mergeCell ref="K1140:L1140"/>
    <mergeCell ref="A1169:L1169"/>
    <mergeCell ref="A1170:L1170"/>
    <mergeCell ref="A1174:B1174"/>
    <mergeCell ref="E1174:G1174"/>
    <mergeCell ref="H1174:J1174"/>
    <mergeCell ref="A1138:B1138"/>
    <mergeCell ref="E1138:G1138"/>
    <mergeCell ref="H1138:J1138"/>
    <mergeCell ref="K1138:L1138"/>
    <mergeCell ref="F1139:G1139"/>
    <mergeCell ref="I1139:J1139"/>
    <mergeCell ref="K1139:L1139"/>
    <mergeCell ref="F1104:G1104"/>
    <mergeCell ref="I1104:J1104"/>
    <mergeCell ref="K1104:L1104"/>
    <mergeCell ref="A1132:L1132"/>
    <mergeCell ref="A1133:L1133"/>
    <mergeCell ref="A1137:B1137"/>
    <mergeCell ref="E1137:G1137"/>
    <mergeCell ref="H1137:J1137"/>
    <mergeCell ref="A1102:B1102"/>
    <mergeCell ref="E1102:G1102"/>
    <mergeCell ref="H1102:J1102"/>
    <mergeCell ref="K1102:L1102"/>
    <mergeCell ref="F1103:G1103"/>
    <mergeCell ref="I1103:J1103"/>
    <mergeCell ref="K1103:L1103"/>
    <mergeCell ref="F1067:G1067"/>
    <mergeCell ref="I1067:J1067"/>
    <mergeCell ref="K1067:L1067"/>
    <mergeCell ref="A1096:L1096"/>
    <mergeCell ref="A1097:L1097"/>
    <mergeCell ref="A1101:B1101"/>
    <mergeCell ref="E1101:G1101"/>
    <mergeCell ref="H1101:J1101"/>
    <mergeCell ref="A1065:B1065"/>
    <mergeCell ref="E1065:G1065"/>
    <mergeCell ref="H1065:J1065"/>
    <mergeCell ref="K1065:L1065"/>
    <mergeCell ref="F1066:G1066"/>
    <mergeCell ref="I1066:J1066"/>
    <mergeCell ref="K1066:L1066"/>
    <mergeCell ref="F1031:G1031"/>
    <mergeCell ref="I1031:J1031"/>
    <mergeCell ref="K1031:L1031"/>
    <mergeCell ref="A1059:L1059"/>
    <mergeCell ref="A1060:L1060"/>
    <mergeCell ref="A1064:B1064"/>
    <mergeCell ref="E1064:G1064"/>
    <mergeCell ref="H1064:J1064"/>
    <mergeCell ref="A1029:B1029"/>
    <mergeCell ref="E1029:G1029"/>
    <mergeCell ref="H1029:J1029"/>
    <mergeCell ref="K1029:L1029"/>
    <mergeCell ref="F1030:G1030"/>
    <mergeCell ref="I1030:J1030"/>
    <mergeCell ref="K1030:L1030"/>
    <mergeCell ref="F994:G994"/>
    <mergeCell ref="I994:J994"/>
    <mergeCell ref="K994:L994"/>
    <mergeCell ref="A1023:L1023"/>
    <mergeCell ref="A1024:L1024"/>
    <mergeCell ref="A1028:B1028"/>
    <mergeCell ref="E1028:G1028"/>
    <mergeCell ref="H1028:J1028"/>
    <mergeCell ref="A992:B992"/>
    <mergeCell ref="E992:G992"/>
    <mergeCell ref="H992:J992"/>
    <mergeCell ref="K992:L992"/>
    <mergeCell ref="F993:G993"/>
    <mergeCell ref="I993:J993"/>
    <mergeCell ref="K993:L993"/>
    <mergeCell ref="F958:G958"/>
    <mergeCell ref="I958:J958"/>
    <mergeCell ref="K958:L958"/>
    <mergeCell ref="A986:L986"/>
    <mergeCell ref="A987:L987"/>
    <mergeCell ref="A991:B991"/>
    <mergeCell ref="E991:G991"/>
    <mergeCell ref="H991:J991"/>
    <mergeCell ref="A956:B956"/>
    <mergeCell ref="E956:G956"/>
    <mergeCell ref="H956:J956"/>
    <mergeCell ref="K956:L956"/>
    <mergeCell ref="F957:G957"/>
    <mergeCell ref="I957:J957"/>
    <mergeCell ref="K957:L957"/>
    <mergeCell ref="F921:G921"/>
    <mergeCell ref="I921:J921"/>
    <mergeCell ref="K921:L921"/>
    <mergeCell ref="A950:L950"/>
    <mergeCell ref="A951:L951"/>
    <mergeCell ref="A955:B955"/>
    <mergeCell ref="E955:G955"/>
    <mergeCell ref="H955:J955"/>
    <mergeCell ref="A919:B919"/>
    <mergeCell ref="E919:G919"/>
    <mergeCell ref="H919:J919"/>
    <mergeCell ref="K919:L919"/>
    <mergeCell ref="F920:G920"/>
    <mergeCell ref="I920:J920"/>
    <mergeCell ref="K920:L920"/>
    <mergeCell ref="F884:G884"/>
    <mergeCell ref="I884:J884"/>
    <mergeCell ref="K884:L884"/>
    <mergeCell ref="A913:L913"/>
    <mergeCell ref="A914:L914"/>
    <mergeCell ref="A918:B918"/>
    <mergeCell ref="E918:G918"/>
    <mergeCell ref="H918:J918"/>
    <mergeCell ref="A882:B882"/>
    <mergeCell ref="E882:G882"/>
    <mergeCell ref="H882:J882"/>
    <mergeCell ref="K882:L882"/>
    <mergeCell ref="F883:G883"/>
    <mergeCell ref="I883:J883"/>
    <mergeCell ref="K883:L883"/>
    <mergeCell ref="F848:G848"/>
    <mergeCell ref="I848:J848"/>
    <mergeCell ref="K848:L848"/>
    <mergeCell ref="A876:L876"/>
    <mergeCell ref="A877:L877"/>
    <mergeCell ref="A881:B881"/>
    <mergeCell ref="E881:G881"/>
    <mergeCell ref="H881:J881"/>
    <mergeCell ref="A846:B846"/>
    <mergeCell ref="E846:G846"/>
    <mergeCell ref="H846:J846"/>
    <mergeCell ref="K846:L846"/>
    <mergeCell ref="F847:G847"/>
    <mergeCell ref="I847:J847"/>
    <mergeCell ref="K847:L847"/>
    <mergeCell ref="F812:G812"/>
    <mergeCell ref="I812:J812"/>
    <mergeCell ref="K812:L812"/>
    <mergeCell ref="A840:L840"/>
    <mergeCell ref="A841:L841"/>
    <mergeCell ref="A845:B845"/>
    <mergeCell ref="E845:G845"/>
    <mergeCell ref="H845:J845"/>
    <mergeCell ref="A810:B810"/>
    <mergeCell ref="E810:G810"/>
    <mergeCell ref="H810:J810"/>
    <mergeCell ref="K810:L810"/>
    <mergeCell ref="F811:G811"/>
    <mergeCell ref="I811:J811"/>
    <mergeCell ref="K811:L811"/>
    <mergeCell ref="F776:G776"/>
    <mergeCell ref="I776:J776"/>
    <mergeCell ref="K776:L776"/>
    <mergeCell ref="A804:L804"/>
    <mergeCell ref="A805:L805"/>
    <mergeCell ref="A809:B809"/>
    <mergeCell ref="E809:G809"/>
    <mergeCell ref="H809:J809"/>
    <mergeCell ref="A774:B774"/>
    <mergeCell ref="E774:G774"/>
    <mergeCell ref="H774:J774"/>
    <mergeCell ref="K774:L774"/>
    <mergeCell ref="F775:G775"/>
    <mergeCell ref="I775:J775"/>
    <mergeCell ref="K775:L775"/>
    <mergeCell ref="F740:G740"/>
    <mergeCell ref="I740:J740"/>
    <mergeCell ref="K740:L740"/>
    <mergeCell ref="A768:L768"/>
    <mergeCell ref="A769:L769"/>
    <mergeCell ref="A773:B773"/>
    <mergeCell ref="E773:G773"/>
    <mergeCell ref="H773:J773"/>
    <mergeCell ref="A738:B738"/>
    <mergeCell ref="E738:G738"/>
    <mergeCell ref="H738:J738"/>
    <mergeCell ref="K738:L738"/>
    <mergeCell ref="F739:G739"/>
    <mergeCell ref="I739:J739"/>
    <mergeCell ref="K739:L739"/>
    <mergeCell ref="F704:G704"/>
    <mergeCell ref="I704:J704"/>
    <mergeCell ref="K704:L704"/>
    <mergeCell ref="A732:L732"/>
    <mergeCell ref="A733:L733"/>
    <mergeCell ref="A737:B737"/>
    <mergeCell ref="E737:G737"/>
    <mergeCell ref="H737:J737"/>
    <mergeCell ref="A702:B702"/>
    <mergeCell ref="E702:G702"/>
    <mergeCell ref="H702:J702"/>
    <mergeCell ref="K702:L702"/>
    <mergeCell ref="F703:G703"/>
    <mergeCell ref="I703:J703"/>
    <mergeCell ref="K703:L703"/>
    <mergeCell ref="F667:G667"/>
    <mergeCell ref="I667:J667"/>
    <mergeCell ref="K667:L667"/>
    <mergeCell ref="A696:L696"/>
    <mergeCell ref="A697:L697"/>
    <mergeCell ref="A701:B701"/>
    <mergeCell ref="E701:G701"/>
    <mergeCell ref="H701:J701"/>
    <mergeCell ref="A665:B665"/>
    <mergeCell ref="E665:G665"/>
    <mergeCell ref="H665:J665"/>
    <mergeCell ref="K665:L665"/>
    <mergeCell ref="F666:G666"/>
    <mergeCell ref="I666:J666"/>
    <mergeCell ref="K666:L666"/>
    <mergeCell ref="F630:G630"/>
    <mergeCell ref="I630:J630"/>
    <mergeCell ref="K630:L630"/>
    <mergeCell ref="A659:L659"/>
    <mergeCell ref="A660:L660"/>
    <mergeCell ref="A664:B664"/>
    <mergeCell ref="E664:G664"/>
    <mergeCell ref="H664:J664"/>
    <mergeCell ref="A628:B628"/>
    <mergeCell ref="E628:G628"/>
    <mergeCell ref="H628:J628"/>
    <mergeCell ref="K628:L628"/>
    <mergeCell ref="F629:G629"/>
    <mergeCell ref="I629:J629"/>
    <mergeCell ref="K629:L629"/>
    <mergeCell ref="F594:G594"/>
    <mergeCell ref="I594:J594"/>
    <mergeCell ref="K594:L594"/>
    <mergeCell ref="A622:L622"/>
    <mergeCell ref="A623:L623"/>
    <mergeCell ref="A627:B627"/>
    <mergeCell ref="E627:G627"/>
    <mergeCell ref="H627:J627"/>
    <mergeCell ref="A592:B592"/>
    <mergeCell ref="E592:G592"/>
    <mergeCell ref="H592:J592"/>
    <mergeCell ref="K592:L592"/>
    <mergeCell ref="F593:G593"/>
    <mergeCell ref="I593:J593"/>
    <mergeCell ref="K593:L593"/>
    <mergeCell ref="F558:G558"/>
    <mergeCell ref="I558:J558"/>
    <mergeCell ref="K558:L558"/>
    <mergeCell ref="A586:L586"/>
    <mergeCell ref="A587:L587"/>
    <mergeCell ref="A591:B591"/>
    <mergeCell ref="E591:G591"/>
    <mergeCell ref="H591:J591"/>
    <mergeCell ref="A556:B556"/>
    <mergeCell ref="E556:G556"/>
    <mergeCell ref="H556:J556"/>
    <mergeCell ref="K556:L556"/>
    <mergeCell ref="F557:G557"/>
    <mergeCell ref="I557:J557"/>
    <mergeCell ref="K557:L557"/>
    <mergeCell ref="F522:G522"/>
    <mergeCell ref="I522:J522"/>
    <mergeCell ref="K522:L522"/>
    <mergeCell ref="A550:L550"/>
    <mergeCell ref="A551:L551"/>
    <mergeCell ref="A555:B555"/>
    <mergeCell ref="E555:G555"/>
    <mergeCell ref="H555:J555"/>
    <mergeCell ref="A520:B520"/>
    <mergeCell ref="E520:G520"/>
    <mergeCell ref="H520:J520"/>
    <mergeCell ref="K520:L520"/>
    <mergeCell ref="F521:G521"/>
    <mergeCell ref="I521:J521"/>
    <mergeCell ref="K521:L521"/>
    <mergeCell ref="F486:G486"/>
    <mergeCell ref="I486:J486"/>
    <mergeCell ref="K486:L486"/>
    <mergeCell ref="A514:L514"/>
    <mergeCell ref="A515:L515"/>
    <mergeCell ref="A519:B519"/>
    <mergeCell ref="E519:G519"/>
    <mergeCell ref="H519:J519"/>
    <mergeCell ref="A484:B484"/>
    <mergeCell ref="E484:G484"/>
    <mergeCell ref="H484:J484"/>
    <mergeCell ref="K484:L484"/>
    <mergeCell ref="F485:G485"/>
    <mergeCell ref="I485:J485"/>
    <mergeCell ref="K485:L485"/>
    <mergeCell ref="F450:G450"/>
    <mergeCell ref="I450:J450"/>
    <mergeCell ref="K450:L450"/>
    <mergeCell ref="A478:L478"/>
    <mergeCell ref="A479:L479"/>
    <mergeCell ref="A483:B483"/>
    <mergeCell ref="E483:G483"/>
    <mergeCell ref="H483:J483"/>
    <mergeCell ref="A448:B448"/>
    <mergeCell ref="E448:G448"/>
    <mergeCell ref="H448:J448"/>
    <mergeCell ref="K448:L448"/>
    <mergeCell ref="F449:G449"/>
    <mergeCell ref="I449:J449"/>
    <mergeCell ref="K449:L449"/>
    <mergeCell ref="F414:G414"/>
    <mergeCell ref="I414:J414"/>
    <mergeCell ref="K414:L414"/>
    <mergeCell ref="A442:L442"/>
    <mergeCell ref="A443:L443"/>
    <mergeCell ref="A447:B447"/>
    <mergeCell ref="E447:G447"/>
    <mergeCell ref="H447:J447"/>
    <mergeCell ref="A412:B412"/>
    <mergeCell ref="E412:G412"/>
    <mergeCell ref="H412:J412"/>
    <mergeCell ref="K412:L412"/>
    <mergeCell ref="F413:G413"/>
    <mergeCell ref="I413:J413"/>
    <mergeCell ref="K413:L413"/>
    <mergeCell ref="F379:G379"/>
    <mergeCell ref="I379:J379"/>
    <mergeCell ref="K379:L379"/>
    <mergeCell ref="A406:L406"/>
    <mergeCell ref="A407:L407"/>
    <mergeCell ref="A411:B411"/>
    <mergeCell ref="E411:G411"/>
    <mergeCell ref="H411:J411"/>
    <mergeCell ref="A377:B377"/>
    <mergeCell ref="E377:G377"/>
    <mergeCell ref="H377:J377"/>
    <mergeCell ref="K377:L377"/>
    <mergeCell ref="F378:G378"/>
    <mergeCell ref="I378:J378"/>
    <mergeCell ref="K378:L378"/>
    <mergeCell ref="F342:G342"/>
    <mergeCell ref="I342:J342"/>
    <mergeCell ref="K342:L342"/>
    <mergeCell ref="A371:L371"/>
    <mergeCell ref="A372:L372"/>
    <mergeCell ref="A376:B376"/>
    <mergeCell ref="E376:G376"/>
    <mergeCell ref="H376:J376"/>
    <mergeCell ref="A340:B340"/>
    <mergeCell ref="E340:G340"/>
    <mergeCell ref="H340:J340"/>
    <mergeCell ref="K340:L340"/>
    <mergeCell ref="F341:G341"/>
    <mergeCell ref="I341:J341"/>
    <mergeCell ref="K341:L341"/>
    <mergeCell ref="F306:G306"/>
    <mergeCell ref="I306:J306"/>
    <mergeCell ref="K306:L306"/>
    <mergeCell ref="A334:L334"/>
    <mergeCell ref="A335:L335"/>
    <mergeCell ref="A339:B339"/>
    <mergeCell ref="E339:G339"/>
    <mergeCell ref="H339:J339"/>
    <mergeCell ref="A304:B304"/>
    <mergeCell ref="E304:G304"/>
    <mergeCell ref="H304:J304"/>
    <mergeCell ref="K304:L304"/>
    <mergeCell ref="F305:G305"/>
    <mergeCell ref="I305:J305"/>
    <mergeCell ref="K305:L305"/>
    <mergeCell ref="F269:G269"/>
    <mergeCell ref="I269:J269"/>
    <mergeCell ref="K269:L269"/>
    <mergeCell ref="A298:L298"/>
    <mergeCell ref="A299:L299"/>
    <mergeCell ref="A303:B303"/>
    <mergeCell ref="E303:G303"/>
    <mergeCell ref="H303:J303"/>
    <mergeCell ref="A267:B267"/>
    <mergeCell ref="E267:G267"/>
    <mergeCell ref="H267:J267"/>
    <mergeCell ref="K267:L267"/>
    <mergeCell ref="F268:G268"/>
    <mergeCell ref="I268:J268"/>
    <mergeCell ref="K268:L268"/>
    <mergeCell ref="F230:G230"/>
    <mergeCell ref="I230:J230"/>
    <mergeCell ref="K230:L230"/>
    <mergeCell ref="A261:L261"/>
    <mergeCell ref="A262:L262"/>
    <mergeCell ref="A266:B266"/>
    <mergeCell ref="E266:G266"/>
    <mergeCell ref="H266:J266"/>
    <mergeCell ref="A228:B228"/>
    <mergeCell ref="E228:G228"/>
    <mergeCell ref="H228:J228"/>
    <mergeCell ref="K228:L228"/>
    <mergeCell ref="F229:G229"/>
    <mergeCell ref="I229:J229"/>
    <mergeCell ref="K229:L229"/>
    <mergeCell ref="F193:G193"/>
    <mergeCell ref="I193:J193"/>
    <mergeCell ref="K193:L193"/>
    <mergeCell ref="A223:L223"/>
    <mergeCell ref="A224:L224"/>
    <mergeCell ref="A227:B227"/>
    <mergeCell ref="E227:G227"/>
    <mergeCell ref="H227:J227"/>
    <mergeCell ref="A191:B191"/>
    <mergeCell ref="E191:G191"/>
    <mergeCell ref="H191:J191"/>
    <mergeCell ref="K191:L191"/>
    <mergeCell ref="F192:G192"/>
    <mergeCell ref="I192:J192"/>
    <mergeCell ref="K192:L192"/>
    <mergeCell ref="F155:G155"/>
    <mergeCell ref="I155:J155"/>
    <mergeCell ref="K155:L155"/>
    <mergeCell ref="A186:L186"/>
    <mergeCell ref="A187:L187"/>
    <mergeCell ref="A190:B190"/>
    <mergeCell ref="E190:G190"/>
    <mergeCell ref="H190:J190"/>
    <mergeCell ref="A153:B153"/>
    <mergeCell ref="E153:G153"/>
    <mergeCell ref="H153:J153"/>
    <mergeCell ref="K153:L153"/>
    <mergeCell ref="F154:G154"/>
    <mergeCell ref="I154:J154"/>
    <mergeCell ref="K154:L154"/>
    <mergeCell ref="F118:G118"/>
    <mergeCell ref="I118:J118"/>
    <mergeCell ref="K118:L118"/>
    <mergeCell ref="A148:L148"/>
    <mergeCell ref="A149:L149"/>
    <mergeCell ref="A152:B152"/>
    <mergeCell ref="E152:G152"/>
    <mergeCell ref="H152:J152"/>
    <mergeCell ref="A116:B116"/>
    <mergeCell ref="E116:G116"/>
    <mergeCell ref="H116:J116"/>
    <mergeCell ref="K116:L116"/>
    <mergeCell ref="F117:G117"/>
    <mergeCell ref="I117:J117"/>
    <mergeCell ref="K117:L117"/>
    <mergeCell ref="F83:G83"/>
    <mergeCell ref="I83:J83"/>
    <mergeCell ref="K83:L83"/>
    <mergeCell ref="A111:L111"/>
    <mergeCell ref="A112:L112"/>
    <mergeCell ref="A115:B115"/>
    <mergeCell ref="E115:G115"/>
    <mergeCell ref="H115:J115"/>
    <mergeCell ref="A81:B81"/>
    <mergeCell ref="E81:G81"/>
    <mergeCell ref="H81:J81"/>
    <mergeCell ref="K81:L81"/>
    <mergeCell ref="F82:G82"/>
    <mergeCell ref="I82:J82"/>
    <mergeCell ref="K82:L82"/>
    <mergeCell ref="F47:G47"/>
    <mergeCell ref="I47:J47"/>
    <mergeCell ref="K47:L47"/>
    <mergeCell ref="A76:L76"/>
    <mergeCell ref="A77:L77"/>
    <mergeCell ref="A80:B80"/>
    <mergeCell ref="E80:G80"/>
    <mergeCell ref="H80:J80"/>
    <mergeCell ref="A45:B45"/>
    <mergeCell ref="E45:G45"/>
    <mergeCell ref="H45:J45"/>
    <mergeCell ref="K45:L45"/>
    <mergeCell ref="F46:G46"/>
    <mergeCell ref="I46:J46"/>
    <mergeCell ref="K46:L46"/>
    <mergeCell ref="F11:G11"/>
    <mergeCell ref="I11:J11"/>
    <mergeCell ref="K11:L11"/>
    <mergeCell ref="A40:L40"/>
    <mergeCell ref="A41:L41"/>
    <mergeCell ref="A44:B44"/>
    <mergeCell ref="E44:G44"/>
    <mergeCell ref="H44:J44"/>
    <mergeCell ref="A9:B9"/>
    <mergeCell ref="E9:G9"/>
    <mergeCell ref="H9:J9"/>
    <mergeCell ref="K9:L9"/>
    <mergeCell ref="F10:G10"/>
    <mergeCell ref="I10:J10"/>
    <mergeCell ref="K10:L10"/>
    <mergeCell ref="A4:L4"/>
    <mergeCell ref="A5:L5"/>
    <mergeCell ref="A8:B8"/>
    <mergeCell ref="E8:G8"/>
    <mergeCell ref="H8:J8"/>
    <mergeCell ref="K8:L8"/>
  </mergeCells>
  <pageMargins left="0.35" right="0" top="0.5" bottom="0.25" header="0.3" footer="0.3"/>
  <pageSetup paperSize="5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1383"/>
  <sheetViews>
    <sheetView topLeftCell="A1297" workbookViewId="0">
      <selection activeCell="D1312" sqref="D1312"/>
    </sheetView>
  </sheetViews>
  <sheetFormatPr defaultRowHeight="15"/>
  <cols>
    <col min="1" max="2" width="4.7109375" customWidth="1"/>
    <col min="3" max="3" width="35.7109375" customWidth="1"/>
    <col min="4" max="4" width="27.140625" customWidth="1"/>
    <col min="5" max="5" width="10.85546875" customWidth="1"/>
    <col min="6" max="6" width="2.42578125" customWidth="1"/>
    <col min="7" max="7" width="13.28515625" customWidth="1"/>
    <col min="8" max="8" width="11.28515625" customWidth="1"/>
    <col min="9" max="9" width="2.42578125" customWidth="1"/>
    <col min="10" max="10" width="13.42578125" customWidth="1"/>
    <col min="11" max="11" width="2.42578125" customWidth="1"/>
    <col min="12" max="12" width="13.42578125" customWidth="1"/>
    <col min="14" max="14" width="14.28515625" bestFit="1" customWidth="1"/>
  </cols>
  <sheetData>
    <row r="1" spans="1:14">
      <c r="A1" s="1" t="s">
        <v>857</v>
      </c>
      <c r="B1" s="1"/>
      <c r="C1" s="1"/>
      <c r="L1" s="1" t="s">
        <v>1075</v>
      </c>
    </row>
    <row r="2" spans="1:14">
      <c r="A2" s="1" t="s">
        <v>1076</v>
      </c>
      <c r="B2" s="256"/>
      <c r="C2" s="256"/>
    </row>
    <row r="4" spans="1:14" ht="18">
      <c r="A4" s="471" t="s">
        <v>1077</v>
      </c>
      <c r="B4" s="471"/>
      <c r="C4" s="471"/>
      <c r="D4" s="471"/>
      <c r="E4" s="471"/>
      <c r="F4" s="471"/>
      <c r="G4" s="471"/>
      <c r="H4" s="471"/>
      <c r="I4" s="471"/>
      <c r="J4" s="471"/>
      <c r="K4" s="471"/>
      <c r="L4" s="471"/>
    </row>
    <row r="5" spans="1:14" ht="15.75">
      <c r="A5" s="472" t="s">
        <v>1078</v>
      </c>
      <c r="B5" s="472"/>
      <c r="C5" s="472"/>
      <c r="D5" s="472"/>
      <c r="E5" s="472"/>
      <c r="F5" s="472"/>
      <c r="G5" s="472"/>
      <c r="H5" s="472"/>
      <c r="I5" s="472"/>
      <c r="J5" s="472"/>
      <c r="K5" s="472"/>
      <c r="L5" s="472"/>
    </row>
    <row r="6" spans="1:14">
      <c r="A6" s="473"/>
      <c r="B6" s="473"/>
      <c r="C6" s="473"/>
      <c r="D6" s="473"/>
      <c r="E6" s="473"/>
      <c r="F6" s="473"/>
      <c r="G6" s="473"/>
      <c r="H6" s="473"/>
      <c r="I6" s="473"/>
      <c r="J6" s="473"/>
      <c r="K6" s="473"/>
      <c r="L6" s="473"/>
    </row>
    <row r="8" spans="1:14" ht="15.75">
      <c r="A8" s="474" t="s">
        <v>663</v>
      </c>
      <c r="B8" s="475"/>
      <c r="C8" s="476"/>
      <c r="D8" s="476"/>
      <c r="E8" s="477" t="s">
        <v>664</v>
      </c>
      <c r="F8" s="478"/>
      <c r="G8" s="479"/>
      <c r="H8" s="477" t="s">
        <v>665</v>
      </c>
      <c r="I8" s="478"/>
      <c r="J8" s="479"/>
      <c r="K8" s="480"/>
      <c r="L8" s="481"/>
    </row>
    <row r="9" spans="1:14" ht="15.75">
      <c r="A9" s="482" t="s">
        <v>667</v>
      </c>
      <c r="B9" s="483"/>
      <c r="C9" s="484" t="s">
        <v>668</v>
      </c>
      <c r="D9" s="484" t="s">
        <v>669</v>
      </c>
      <c r="E9" s="477" t="s">
        <v>670</v>
      </c>
      <c r="F9" s="478"/>
      <c r="G9" s="479"/>
      <c r="H9" s="477" t="s">
        <v>670</v>
      </c>
      <c r="I9" s="478"/>
      <c r="J9" s="479"/>
      <c r="K9" s="485" t="s">
        <v>666</v>
      </c>
      <c r="L9" s="486"/>
    </row>
    <row r="10" spans="1:14" ht="15.75">
      <c r="A10" s="487" t="s">
        <v>672</v>
      </c>
      <c r="B10" s="488" t="s">
        <v>673</v>
      </c>
      <c r="C10" s="489"/>
      <c r="D10" s="489"/>
      <c r="E10" s="487" t="s">
        <v>674</v>
      </c>
      <c r="F10" s="490" t="s">
        <v>675</v>
      </c>
      <c r="G10" s="491"/>
      <c r="H10" s="487" t="s">
        <v>674</v>
      </c>
      <c r="I10" s="474" t="s">
        <v>675</v>
      </c>
      <c r="J10" s="475"/>
      <c r="K10" s="485" t="s">
        <v>671</v>
      </c>
      <c r="L10" s="486"/>
    </row>
    <row r="11" spans="1:14">
      <c r="A11" s="492">
        <v>1</v>
      </c>
      <c r="B11" s="493">
        <v>2</v>
      </c>
      <c r="C11" s="492">
        <v>3</v>
      </c>
      <c r="D11" s="492">
        <v>4</v>
      </c>
      <c r="E11" s="492">
        <v>5</v>
      </c>
      <c r="F11" s="494">
        <v>6</v>
      </c>
      <c r="G11" s="495"/>
      <c r="H11" s="492">
        <v>7</v>
      </c>
      <c r="I11" s="494">
        <v>8</v>
      </c>
      <c r="J11" s="495"/>
      <c r="K11" s="494">
        <v>9</v>
      </c>
      <c r="L11" s="495"/>
    </row>
    <row r="12" spans="1:14" ht="16.5">
      <c r="A12" s="297"/>
      <c r="B12" s="298"/>
      <c r="C12" s="299" t="s">
        <v>676</v>
      </c>
      <c r="D12" s="77"/>
      <c r="E12" s="300"/>
      <c r="F12" s="301"/>
      <c r="G12" s="302"/>
      <c r="H12" s="300"/>
      <c r="I12" s="301"/>
      <c r="J12" s="302"/>
      <c r="K12" s="303"/>
      <c r="L12" s="304"/>
    </row>
    <row r="13" spans="1:14" ht="16.5">
      <c r="A13" s="297"/>
      <c r="B13" s="77"/>
      <c r="C13" s="305"/>
      <c r="D13" s="233"/>
      <c r="E13" s="306"/>
      <c r="F13" s="301"/>
      <c r="G13" s="302"/>
      <c r="H13" s="306"/>
      <c r="I13" s="301"/>
      <c r="J13" s="302"/>
      <c r="K13" s="303"/>
      <c r="L13" s="302"/>
    </row>
    <row r="14" spans="1:14" ht="16.5">
      <c r="A14" s="307">
        <v>1</v>
      </c>
      <c r="B14" s="308"/>
      <c r="C14" s="233" t="s">
        <v>677</v>
      </c>
      <c r="D14" s="309" t="s">
        <v>678</v>
      </c>
      <c r="E14" s="310" t="s">
        <v>679</v>
      </c>
      <c r="F14" s="311" t="s">
        <v>36</v>
      </c>
      <c r="G14" s="312">
        <v>785064</v>
      </c>
      <c r="H14" s="310" t="s">
        <v>680</v>
      </c>
      <c r="I14" s="311" t="s">
        <v>36</v>
      </c>
      <c r="J14" s="312">
        <v>926196</v>
      </c>
      <c r="K14" s="313" t="s">
        <v>36</v>
      </c>
      <c r="L14" s="314">
        <f>J14-G14</f>
        <v>141132</v>
      </c>
      <c r="N14" s="496"/>
    </row>
    <row r="15" spans="1:14" ht="16.5">
      <c r="A15" s="307"/>
      <c r="B15" s="77"/>
      <c r="C15" s="233"/>
      <c r="D15" s="233"/>
      <c r="E15" s="310"/>
      <c r="F15" s="315"/>
      <c r="G15" s="312"/>
      <c r="H15" s="310"/>
      <c r="I15" s="315"/>
      <c r="J15" s="312"/>
      <c r="K15" s="316"/>
      <c r="L15" s="312"/>
    </row>
    <row r="16" spans="1:14" ht="16.5">
      <c r="A16" s="307">
        <v>2</v>
      </c>
      <c r="B16" s="308"/>
      <c r="C16" s="233" t="s">
        <v>681</v>
      </c>
      <c r="D16" s="309" t="s">
        <v>682</v>
      </c>
      <c r="E16" s="310" t="s">
        <v>683</v>
      </c>
      <c r="F16" s="311"/>
      <c r="G16" s="312">
        <v>109392</v>
      </c>
      <c r="H16" s="310" t="s">
        <v>684</v>
      </c>
      <c r="I16" s="311"/>
      <c r="J16" s="312">
        <v>114072</v>
      </c>
      <c r="K16" s="316"/>
      <c r="L16" s="312">
        <f>J16-G16</f>
        <v>4680</v>
      </c>
    </row>
    <row r="17" spans="1:14" ht="16.5">
      <c r="A17" s="307"/>
      <c r="B17" s="308"/>
      <c r="C17" s="233"/>
      <c r="D17" s="233"/>
      <c r="E17" s="317"/>
      <c r="F17" s="315"/>
      <c r="G17" s="312"/>
      <c r="H17" s="317"/>
      <c r="I17" s="315"/>
      <c r="J17" s="312"/>
      <c r="K17" s="316"/>
      <c r="L17" s="312"/>
    </row>
    <row r="18" spans="1:14" ht="16.5">
      <c r="A18" s="307">
        <v>3</v>
      </c>
      <c r="B18" s="308"/>
      <c r="C18" s="233" t="s">
        <v>685</v>
      </c>
      <c r="D18" s="309" t="s">
        <v>1079</v>
      </c>
      <c r="E18" s="317" t="s">
        <v>683</v>
      </c>
      <c r="F18" s="315"/>
      <c r="G18" s="318">
        <v>109392</v>
      </c>
      <c r="H18" s="317" t="s">
        <v>684</v>
      </c>
      <c r="I18" s="315"/>
      <c r="J18" s="318">
        <v>114072</v>
      </c>
      <c r="K18" s="315"/>
      <c r="L18" s="312">
        <f>J18-G18</f>
        <v>4680</v>
      </c>
    </row>
    <row r="19" spans="1:14" ht="16.5">
      <c r="A19" s="307"/>
      <c r="B19" s="308"/>
      <c r="C19" s="233"/>
      <c r="D19" s="309"/>
      <c r="E19" s="317"/>
      <c r="F19" s="315"/>
      <c r="G19" s="318"/>
      <c r="H19" s="317"/>
      <c r="I19" s="315"/>
      <c r="J19" s="318"/>
      <c r="K19" s="315"/>
      <c r="L19" s="312"/>
    </row>
    <row r="20" spans="1:14" ht="16.5">
      <c r="A20" s="307">
        <v>4</v>
      </c>
      <c r="B20" s="308"/>
      <c r="C20" s="77" t="s">
        <v>687</v>
      </c>
      <c r="D20" s="319" t="s">
        <v>688</v>
      </c>
      <c r="E20" s="317" t="s">
        <v>689</v>
      </c>
      <c r="F20" s="311"/>
      <c r="G20" s="318">
        <v>579744</v>
      </c>
      <c r="H20" s="317" t="s">
        <v>690</v>
      </c>
      <c r="I20" s="315"/>
      <c r="J20" s="318">
        <v>659688</v>
      </c>
      <c r="K20" s="315"/>
      <c r="L20" s="312">
        <f>J20-G20</f>
        <v>79944</v>
      </c>
    </row>
    <row r="21" spans="1:14" ht="16.5">
      <c r="A21" s="307"/>
      <c r="B21" s="308"/>
      <c r="C21" s="233"/>
      <c r="D21" s="309"/>
      <c r="E21" s="317"/>
      <c r="F21" s="315"/>
      <c r="G21" s="318"/>
      <c r="H21" s="317"/>
      <c r="I21" s="315"/>
      <c r="J21" s="318"/>
      <c r="K21" s="315"/>
      <c r="L21" s="312"/>
    </row>
    <row r="22" spans="1:14" ht="16.5">
      <c r="A22" s="307">
        <v>5</v>
      </c>
      <c r="B22" s="308"/>
      <c r="C22" s="233" t="s">
        <v>691</v>
      </c>
      <c r="D22" s="319" t="s">
        <v>692</v>
      </c>
      <c r="E22" s="317" t="s">
        <v>693</v>
      </c>
      <c r="F22" s="311"/>
      <c r="G22" s="312">
        <v>113316</v>
      </c>
      <c r="H22" s="317" t="s">
        <v>694</v>
      </c>
      <c r="I22" s="311"/>
      <c r="J22" s="312">
        <v>117876</v>
      </c>
      <c r="K22" s="315"/>
      <c r="L22" s="312">
        <f>J22-G22</f>
        <v>4560</v>
      </c>
    </row>
    <row r="23" spans="1:14" ht="16.5">
      <c r="A23" s="307"/>
      <c r="B23" s="308"/>
      <c r="C23" s="233"/>
      <c r="D23" s="309"/>
      <c r="E23" s="317"/>
      <c r="F23" s="315"/>
      <c r="G23" s="318"/>
      <c r="H23" s="317"/>
      <c r="I23" s="315"/>
      <c r="J23" s="318"/>
      <c r="K23" s="315"/>
      <c r="L23" s="312"/>
    </row>
    <row r="24" spans="1:14" ht="16.5">
      <c r="A24" s="307">
        <v>6</v>
      </c>
      <c r="B24" s="308"/>
      <c r="C24" s="233" t="s">
        <v>695</v>
      </c>
      <c r="D24" s="309" t="s">
        <v>696</v>
      </c>
      <c r="E24" s="310" t="s">
        <v>697</v>
      </c>
      <c r="F24" s="311"/>
      <c r="G24" s="312">
        <v>133068</v>
      </c>
      <c r="H24" s="310" t="s">
        <v>698</v>
      </c>
      <c r="I24" s="311"/>
      <c r="J24" s="312">
        <v>137292</v>
      </c>
      <c r="K24" s="311"/>
      <c r="L24" s="312">
        <f>J24-G24</f>
        <v>4224</v>
      </c>
    </row>
    <row r="25" spans="1:14" ht="16.5">
      <c r="A25" s="307"/>
      <c r="B25" s="308"/>
      <c r="C25" s="233"/>
      <c r="D25" s="309"/>
      <c r="E25" s="320"/>
      <c r="F25" s="311"/>
      <c r="G25" s="312"/>
      <c r="H25" s="320"/>
      <c r="I25" s="311"/>
      <c r="J25" s="312"/>
      <c r="K25" s="311"/>
      <c r="L25" s="312"/>
    </row>
    <row r="26" spans="1:14" ht="16.5">
      <c r="A26" s="307">
        <v>7</v>
      </c>
      <c r="B26" s="308"/>
      <c r="C26" s="233" t="s">
        <v>699</v>
      </c>
      <c r="D26" s="309" t="s">
        <v>700</v>
      </c>
      <c r="E26" s="317" t="s">
        <v>701</v>
      </c>
      <c r="F26" s="311"/>
      <c r="G26" s="312">
        <v>142368</v>
      </c>
      <c r="H26" s="317" t="s">
        <v>702</v>
      </c>
      <c r="I26" s="311"/>
      <c r="J26" s="312">
        <v>146544</v>
      </c>
      <c r="K26" s="311"/>
      <c r="L26" s="312">
        <v>4176</v>
      </c>
      <c r="N26" s="46"/>
    </row>
    <row r="27" spans="1:14" ht="16.5">
      <c r="A27" s="322"/>
      <c r="B27" s="322"/>
      <c r="C27" s="398"/>
      <c r="D27" s="355"/>
      <c r="E27" s="325"/>
      <c r="F27" s="343"/>
      <c r="G27" s="329"/>
      <c r="H27" s="325"/>
      <c r="I27" s="343"/>
      <c r="J27" s="329"/>
      <c r="K27" s="343"/>
      <c r="L27" s="329"/>
    </row>
    <row r="29" spans="1:14" ht="15.75">
      <c r="B29" s="497" t="s">
        <v>703</v>
      </c>
      <c r="D29" s="497" t="s">
        <v>1080</v>
      </c>
      <c r="E29" s="497"/>
      <c r="F29" s="497"/>
      <c r="G29" s="497"/>
      <c r="H29" s="497" t="s">
        <v>1081</v>
      </c>
      <c r="I29" s="176"/>
      <c r="J29" s="176"/>
    </row>
    <row r="32" spans="1:14">
      <c r="C32" s="201" t="s">
        <v>1082</v>
      </c>
      <c r="D32" s="201" t="s">
        <v>1083</v>
      </c>
      <c r="E32" s="201"/>
      <c r="F32" s="201"/>
      <c r="G32" s="201"/>
      <c r="H32" s="201" t="s">
        <v>1084</v>
      </c>
      <c r="J32" s="201"/>
      <c r="K32" s="201"/>
      <c r="L32" s="201"/>
      <c r="M32" s="201"/>
    </row>
    <row r="33" spans="1:13">
      <c r="C33" s="334" t="s">
        <v>1085</v>
      </c>
      <c r="D33" s="334" t="s">
        <v>1086</v>
      </c>
      <c r="E33" s="334"/>
      <c r="H33" s="334" t="s">
        <v>1087</v>
      </c>
      <c r="J33" s="334"/>
      <c r="K33" s="334"/>
      <c r="M33" s="334"/>
    </row>
    <row r="34" spans="1:13">
      <c r="D34" s="334" t="s">
        <v>1088</v>
      </c>
      <c r="E34" s="334"/>
    </row>
    <row r="35" spans="1:13">
      <c r="D35" s="334" t="s">
        <v>1089</v>
      </c>
      <c r="E35" s="334"/>
    </row>
    <row r="36" spans="1:13">
      <c r="D36" s="334"/>
      <c r="E36" s="334"/>
    </row>
    <row r="37" spans="1:13">
      <c r="A37" s="1" t="s">
        <v>857</v>
      </c>
      <c r="B37" s="1"/>
      <c r="C37" s="1"/>
      <c r="L37" s="1" t="s">
        <v>1075</v>
      </c>
    </row>
    <row r="38" spans="1:13">
      <c r="A38" s="1" t="s">
        <v>1090</v>
      </c>
      <c r="B38" s="256"/>
      <c r="C38" s="256"/>
    </row>
    <row r="40" spans="1:13" ht="18">
      <c r="A40" s="471" t="s">
        <v>1077</v>
      </c>
      <c r="B40" s="471"/>
      <c r="C40" s="471"/>
      <c r="D40" s="471"/>
      <c r="E40" s="471"/>
      <c r="F40" s="471"/>
      <c r="G40" s="471"/>
      <c r="H40" s="471"/>
      <c r="I40" s="471"/>
      <c r="J40" s="471"/>
      <c r="K40" s="471"/>
      <c r="L40" s="471"/>
    </row>
    <row r="41" spans="1:13" ht="15.75">
      <c r="A41" s="472" t="s">
        <v>1078</v>
      </c>
      <c r="B41" s="472"/>
      <c r="C41" s="472"/>
      <c r="D41" s="472"/>
      <c r="E41" s="472"/>
      <c r="F41" s="472"/>
      <c r="G41" s="472"/>
      <c r="H41" s="472"/>
      <c r="I41" s="472"/>
      <c r="J41" s="472"/>
      <c r="K41" s="472"/>
      <c r="L41" s="472"/>
    </row>
    <row r="42" spans="1:13" ht="15" customHeight="1">
      <c r="A42" s="473"/>
      <c r="B42" s="473"/>
      <c r="C42" s="473"/>
      <c r="D42" s="473"/>
      <c r="E42" s="473"/>
      <c r="F42" s="473"/>
      <c r="G42" s="473"/>
      <c r="H42" s="473"/>
      <c r="I42" s="473"/>
      <c r="J42" s="473"/>
      <c r="K42" s="473"/>
      <c r="L42" s="473"/>
    </row>
    <row r="44" spans="1:13" ht="15.75">
      <c r="A44" s="474" t="s">
        <v>663</v>
      </c>
      <c r="B44" s="475"/>
      <c r="C44" s="476"/>
      <c r="D44" s="476"/>
      <c r="E44" s="477" t="s">
        <v>664</v>
      </c>
      <c r="F44" s="478"/>
      <c r="G44" s="479"/>
      <c r="H44" s="477" t="s">
        <v>665</v>
      </c>
      <c r="I44" s="478"/>
      <c r="J44" s="479"/>
      <c r="K44" s="480"/>
      <c r="L44" s="481"/>
    </row>
    <row r="45" spans="1:13" ht="15.75">
      <c r="A45" s="482" t="s">
        <v>667</v>
      </c>
      <c r="B45" s="483"/>
      <c r="C45" s="498" t="s">
        <v>668</v>
      </c>
      <c r="D45" s="484" t="s">
        <v>669</v>
      </c>
      <c r="E45" s="477" t="s">
        <v>670</v>
      </c>
      <c r="F45" s="478"/>
      <c r="G45" s="479"/>
      <c r="H45" s="477" t="s">
        <v>670</v>
      </c>
      <c r="I45" s="478"/>
      <c r="J45" s="479"/>
      <c r="K45" s="485" t="s">
        <v>666</v>
      </c>
      <c r="L45" s="486"/>
    </row>
    <row r="46" spans="1:13" ht="15.75">
      <c r="A46" s="487" t="s">
        <v>672</v>
      </c>
      <c r="B46" s="488" t="s">
        <v>673</v>
      </c>
      <c r="C46" s="499"/>
      <c r="D46" s="489"/>
      <c r="E46" s="487" t="s">
        <v>674</v>
      </c>
      <c r="F46" s="490" t="s">
        <v>675</v>
      </c>
      <c r="G46" s="491"/>
      <c r="H46" s="488" t="s">
        <v>674</v>
      </c>
      <c r="I46" s="474" t="s">
        <v>675</v>
      </c>
      <c r="J46" s="475"/>
      <c r="K46" s="485" t="s">
        <v>671</v>
      </c>
      <c r="L46" s="486"/>
    </row>
    <row r="47" spans="1:13">
      <c r="A47" s="492">
        <v>1</v>
      </c>
      <c r="B47" s="493">
        <v>2</v>
      </c>
      <c r="C47" s="492">
        <v>3</v>
      </c>
      <c r="D47" s="492">
        <v>4</v>
      </c>
      <c r="E47" s="493">
        <v>5</v>
      </c>
      <c r="F47" s="494">
        <v>6</v>
      </c>
      <c r="G47" s="495"/>
      <c r="H47" s="493">
        <v>7</v>
      </c>
      <c r="I47" s="494">
        <v>8</v>
      </c>
      <c r="J47" s="495"/>
      <c r="K47" s="500">
        <v>9</v>
      </c>
      <c r="L47" s="495"/>
    </row>
    <row r="48" spans="1:13" ht="16.5">
      <c r="A48" s="308">
        <v>8</v>
      </c>
      <c r="B48" s="341"/>
      <c r="C48" s="77" t="s">
        <v>715</v>
      </c>
      <c r="D48" s="501"/>
      <c r="E48" s="502"/>
      <c r="F48" s="313"/>
      <c r="G48" s="312"/>
      <c r="H48" s="320"/>
      <c r="I48" s="313"/>
      <c r="J48" s="312"/>
      <c r="K48" s="311"/>
      <c r="L48" s="440"/>
    </row>
    <row r="49" spans="1:14" ht="16.5">
      <c r="A49" s="308"/>
      <c r="B49" s="341"/>
      <c r="C49" s="77" t="s">
        <v>716</v>
      </c>
      <c r="D49" s="319" t="s">
        <v>717</v>
      </c>
      <c r="E49" s="317" t="s">
        <v>718</v>
      </c>
      <c r="F49" s="313"/>
      <c r="G49" s="312">
        <v>124656</v>
      </c>
      <c r="H49" s="317" t="s">
        <v>719</v>
      </c>
      <c r="I49" s="313"/>
      <c r="J49" s="312">
        <v>129060</v>
      </c>
      <c r="K49" s="311"/>
      <c r="L49" s="312">
        <f>J49-G49</f>
        <v>4404</v>
      </c>
      <c r="N49" s="46"/>
    </row>
    <row r="50" spans="1:14" ht="16.5">
      <c r="A50" s="124"/>
      <c r="B50" s="341"/>
      <c r="C50" s="124"/>
      <c r="D50" s="319"/>
      <c r="E50" s="317"/>
      <c r="F50" s="313"/>
      <c r="G50" s="312"/>
      <c r="H50" s="317"/>
      <c r="I50" s="313"/>
      <c r="J50" s="312"/>
      <c r="K50" s="311"/>
      <c r="L50" s="312"/>
    </row>
    <row r="51" spans="1:14" ht="16.5">
      <c r="A51" s="308">
        <v>9</v>
      </c>
      <c r="B51" s="341"/>
      <c r="C51" s="77" t="s">
        <v>720</v>
      </c>
      <c r="D51" s="124"/>
      <c r="E51" s="317"/>
      <c r="F51" s="313"/>
      <c r="G51" s="312"/>
      <c r="H51" s="317"/>
      <c r="I51" s="313"/>
      <c r="J51" s="312"/>
      <c r="K51" s="311"/>
      <c r="L51" s="312"/>
    </row>
    <row r="52" spans="1:14">
      <c r="A52" s="308"/>
      <c r="B52" s="341"/>
      <c r="C52" s="77" t="s">
        <v>721</v>
      </c>
      <c r="D52" s="124"/>
      <c r="E52" s="125"/>
      <c r="F52" s="160"/>
      <c r="G52" s="125"/>
      <c r="H52" s="125"/>
      <c r="I52" s="160"/>
      <c r="J52" s="125"/>
      <c r="L52" s="125"/>
    </row>
    <row r="53" spans="1:14" ht="16.5">
      <c r="A53" s="308"/>
      <c r="B53" s="341"/>
      <c r="C53" s="77" t="s">
        <v>722</v>
      </c>
      <c r="D53" s="319" t="s">
        <v>723</v>
      </c>
      <c r="E53" s="317" t="s">
        <v>724</v>
      </c>
      <c r="F53" s="313"/>
      <c r="G53" s="342">
        <v>248088</v>
      </c>
      <c r="H53" s="317" t="s">
        <v>725</v>
      </c>
      <c r="I53" s="313"/>
      <c r="J53" s="342">
        <v>261096</v>
      </c>
      <c r="K53" s="311"/>
      <c r="L53" s="312">
        <f>J53-G53</f>
        <v>13008</v>
      </c>
      <c r="N53" s="46"/>
    </row>
    <row r="54" spans="1:14" ht="15" customHeight="1">
      <c r="A54" s="308"/>
      <c r="B54" s="341"/>
      <c r="C54" s="308"/>
      <c r="D54" s="308"/>
      <c r="E54" s="317"/>
      <c r="F54" s="313"/>
      <c r="G54" s="317"/>
      <c r="H54" s="317"/>
      <c r="I54" s="313"/>
      <c r="J54" s="317"/>
      <c r="K54" s="311"/>
      <c r="L54" s="317"/>
    </row>
    <row r="55" spans="1:14" ht="16.5">
      <c r="A55" s="308">
        <v>10</v>
      </c>
      <c r="B55" s="341"/>
      <c r="C55" s="77" t="s">
        <v>720</v>
      </c>
      <c r="D55" s="319"/>
      <c r="E55" s="317"/>
      <c r="F55" s="313"/>
      <c r="G55" s="312"/>
      <c r="H55" s="317"/>
      <c r="I55" s="313"/>
      <c r="J55" s="312"/>
      <c r="K55" s="311"/>
      <c r="L55" s="312"/>
    </row>
    <row r="56" spans="1:14" ht="16.5">
      <c r="A56" s="308"/>
      <c r="B56" s="341"/>
      <c r="C56" s="77" t="s">
        <v>721</v>
      </c>
      <c r="D56" s="319"/>
      <c r="E56" s="317"/>
      <c r="F56" s="313"/>
      <c r="G56" s="312"/>
      <c r="H56" s="317"/>
      <c r="I56" s="313"/>
      <c r="J56" s="312"/>
      <c r="K56" s="311"/>
      <c r="L56" s="312"/>
    </row>
    <row r="57" spans="1:14" ht="16.5">
      <c r="A57" s="308"/>
      <c r="B57" s="341"/>
      <c r="C57" s="77" t="s">
        <v>726</v>
      </c>
      <c r="D57" s="319" t="s">
        <v>727</v>
      </c>
      <c r="E57" s="317" t="s">
        <v>701</v>
      </c>
      <c r="F57" s="313"/>
      <c r="G57" s="312">
        <v>142368</v>
      </c>
      <c r="H57" s="317" t="s">
        <v>702</v>
      </c>
      <c r="I57" s="313"/>
      <c r="J57" s="312">
        <v>146544</v>
      </c>
      <c r="K57" s="311"/>
      <c r="L57" s="312">
        <v>4176</v>
      </c>
      <c r="N57" s="46"/>
    </row>
    <row r="58" spans="1:14" ht="16.5">
      <c r="A58" s="308"/>
      <c r="B58" s="341"/>
      <c r="C58" s="319" t="s">
        <v>728</v>
      </c>
      <c r="D58" s="319"/>
      <c r="E58" s="310"/>
      <c r="F58" s="313"/>
      <c r="G58" s="312"/>
      <c r="H58" s="310"/>
      <c r="I58" s="313"/>
      <c r="J58" s="312"/>
      <c r="K58" s="311"/>
      <c r="L58" s="312"/>
    </row>
    <row r="59" spans="1:14" ht="15" customHeight="1">
      <c r="A59" s="307"/>
      <c r="B59" s="308"/>
      <c r="C59" s="77"/>
      <c r="D59" s="309"/>
      <c r="E59" s="310"/>
      <c r="F59" s="311"/>
      <c r="G59" s="312"/>
      <c r="H59" s="310"/>
      <c r="I59" s="311"/>
      <c r="J59" s="312"/>
      <c r="K59" s="311"/>
      <c r="L59" s="312"/>
    </row>
    <row r="60" spans="1:14" ht="16.5">
      <c r="A60" s="307"/>
      <c r="B60" s="308"/>
      <c r="C60" s="319"/>
      <c r="D60" s="309"/>
      <c r="E60" s="317"/>
      <c r="F60" s="311"/>
      <c r="G60" s="312"/>
      <c r="H60" s="317"/>
      <c r="I60" s="311"/>
      <c r="J60" s="312"/>
      <c r="K60" s="311"/>
      <c r="L60" s="312"/>
    </row>
    <row r="61" spans="1:14" ht="16.5">
      <c r="A61" s="307"/>
      <c r="B61" s="308"/>
      <c r="C61" s="309"/>
      <c r="D61" s="309"/>
      <c r="E61" s="317"/>
      <c r="F61" s="311"/>
      <c r="G61" s="312"/>
      <c r="H61" s="317"/>
      <c r="I61" s="311"/>
      <c r="J61" s="312"/>
      <c r="K61" s="311"/>
      <c r="L61" s="312"/>
    </row>
    <row r="62" spans="1:14" ht="16.5">
      <c r="A62" s="321"/>
      <c r="B62" s="322"/>
      <c r="C62" s="355"/>
      <c r="D62" s="324"/>
      <c r="E62" s="328"/>
      <c r="F62" s="343"/>
      <c r="G62" s="329"/>
      <c r="H62" s="328"/>
      <c r="I62" s="343"/>
      <c r="J62" s="329"/>
      <c r="K62" s="343"/>
      <c r="L62" s="329"/>
    </row>
    <row r="63" spans="1:14" ht="16.5">
      <c r="A63" s="330"/>
      <c r="B63" s="330"/>
      <c r="C63" s="331"/>
      <c r="D63" s="331"/>
      <c r="E63" s="311"/>
      <c r="F63" s="311"/>
      <c r="G63" s="333"/>
      <c r="H63" s="311"/>
      <c r="I63" s="311"/>
      <c r="J63" s="333"/>
      <c r="K63" s="311"/>
      <c r="L63" s="333"/>
    </row>
    <row r="64" spans="1:14" ht="15.75">
      <c r="B64" s="497" t="s">
        <v>703</v>
      </c>
      <c r="D64" s="497" t="s">
        <v>1080</v>
      </c>
      <c r="E64" s="497"/>
      <c r="F64" s="497"/>
      <c r="G64" s="497"/>
      <c r="H64" s="497" t="s">
        <v>1081</v>
      </c>
      <c r="I64" s="176"/>
      <c r="J64" s="176"/>
    </row>
    <row r="67" spans="1:12">
      <c r="C67" s="201" t="s">
        <v>1082</v>
      </c>
      <c r="D67" s="201" t="s">
        <v>1083</v>
      </c>
      <c r="E67" s="201"/>
      <c r="F67" s="201"/>
      <c r="G67" s="201"/>
      <c r="H67" s="201" t="s">
        <v>1084</v>
      </c>
      <c r="J67" s="201"/>
      <c r="K67" s="201"/>
      <c r="L67" s="201"/>
    </row>
    <row r="68" spans="1:12">
      <c r="C68" s="334" t="s">
        <v>1085</v>
      </c>
      <c r="D68" s="334" t="s">
        <v>1086</v>
      </c>
      <c r="E68" s="334"/>
      <c r="H68" s="334" t="s">
        <v>1087</v>
      </c>
      <c r="J68" s="334"/>
      <c r="K68" s="334"/>
    </row>
    <row r="69" spans="1:12">
      <c r="D69" s="334" t="s">
        <v>1088</v>
      </c>
      <c r="E69" s="334"/>
    </row>
    <row r="70" spans="1:12">
      <c r="D70" s="334" t="s">
        <v>1089</v>
      </c>
      <c r="E70" s="334"/>
    </row>
    <row r="73" spans="1:12">
      <c r="A73" s="1" t="s">
        <v>857</v>
      </c>
      <c r="B73" s="1"/>
      <c r="C73" s="1"/>
      <c r="L73" s="1" t="s">
        <v>1075</v>
      </c>
    </row>
    <row r="74" spans="1:12">
      <c r="A74" s="1" t="s">
        <v>1091</v>
      </c>
      <c r="B74" s="256"/>
      <c r="C74" s="256"/>
    </row>
    <row r="76" spans="1:12" ht="18">
      <c r="A76" s="471" t="s">
        <v>1077</v>
      </c>
      <c r="B76" s="471"/>
      <c r="C76" s="471"/>
      <c r="D76" s="471"/>
      <c r="E76" s="471"/>
      <c r="F76" s="471"/>
      <c r="G76" s="471"/>
      <c r="H76" s="471"/>
      <c r="I76" s="471"/>
      <c r="J76" s="471"/>
      <c r="K76" s="471"/>
      <c r="L76" s="471"/>
    </row>
    <row r="77" spans="1:12" ht="15.75">
      <c r="A77" s="472" t="s">
        <v>1078</v>
      </c>
      <c r="B77" s="472"/>
      <c r="C77" s="472"/>
      <c r="D77" s="472"/>
      <c r="E77" s="472"/>
      <c r="F77" s="472"/>
      <c r="G77" s="472"/>
      <c r="H77" s="472"/>
      <c r="I77" s="472"/>
      <c r="J77" s="472"/>
      <c r="K77" s="472"/>
      <c r="L77" s="472"/>
    </row>
    <row r="78" spans="1:12" ht="9.75" customHeight="1">
      <c r="A78" s="473"/>
      <c r="B78" s="473"/>
      <c r="C78" s="473"/>
      <c r="D78" s="473"/>
      <c r="E78" s="473"/>
      <c r="F78" s="473"/>
      <c r="G78" s="473"/>
      <c r="H78" s="473"/>
      <c r="I78" s="473"/>
      <c r="J78" s="473"/>
      <c r="K78" s="473"/>
      <c r="L78" s="473"/>
    </row>
    <row r="80" spans="1:12" ht="15.75">
      <c r="A80" s="474" t="s">
        <v>663</v>
      </c>
      <c r="B80" s="475"/>
      <c r="C80" s="476"/>
      <c r="D80" s="476"/>
      <c r="E80" s="477" t="s">
        <v>664</v>
      </c>
      <c r="F80" s="478"/>
      <c r="G80" s="479"/>
      <c r="H80" s="477" t="s">
        <v>665</v>
      </c>
      <c r="I80" s="478"/>
      <c r="J80" s="479"/>
      <c r="K80" s="480"/>
      <c r="L80" s="481"/>
    </row>
    <row r="81" spans="1:14" ht="15.75">
      <c r="A81" s="482" t="s">
        <v>667</v>
      </c>
      <c r="B81" s="483"/>
      <c r="C81" s="484" t="s">
        <v>668</v>
      </c>
      <c r="D81" s="484" t="s">
        <v>669</v>
      </c>
      <c r="E81" s="477" t="s">
        <v>670</v>
      </c>
      <c r="F81" s="478"/>
      <c r="G81" s="479"/>
      <c r="H81" s="477" t="s">
        <v>670</v>
      </c>
      <c r="I81" s="478"/>
      <c r="J81" s="479"/>
      <c r="K81" s="485" t="s">
        <v>666</v>
      </c>
      <c r="L81" s="486"/>
    </row>
    <row r="82" spans="1:14" ht="15.75">
      <c r="A82" s="487" t="s">
        <v>672</v>
      </c>
      <c r="B82" s="488" t="s">
        <v>673</v>
      </c>
      <c r="C82" s="489"/>
      <c r="D82" s="489"/>
      <c r="E82" s="487" t="s">
        <v>674</v>
      </c>
      <c r="F82" s="490" t="s">
        <v>675</v>
      </c>
      <c r="G82" s="491"/>
      <c r="H82" s="488" t="s">
        <v>674</v>
      </c>
      <c r="I82" s="474" t="s">
        <v>675</v>
      </c>
      <c r="J82" s="475"/>
      <c r="K82" s="485" t="s">
        <v>671</v>
      </c>
      <c r="L82" s="486"/>
    </row>
    <row r="83" spans="1:14">
      <c r="A83" s="492">
        <v>1</v>
      </c>
      <c r="B83" s="493">
        <v>2</v>
      </c>
      <c r="C83" s="492">
        <v>3</v>
      </c>
      <c r="D83" s="492">
        <v>4</v>
      </c>
      <c r="E83" s="492">
        <v>5</v>
      </c>
      <c r="F83" s="494">
        <v>6</v>
      </c>
      <c r="G83" s="495"/>
      <c r="H83" s="493">
        <v>7</v>
      </c>
      <c r="I83" s="494">
        <v>8</v>
      </c>
      <c r="J83" s="495"/>
      <c r="K83" s="494">
        <v>9</v>
      </c>
      <c r="L83" s="495"/>
    </row>
    <row r="84" spans="1:14" ht="16.5">
      <c r="A84" s="307">
        <v>11</v>
      </c>
      <c r="B84" s="308"/>
      <c r="C84" s="77" t="s">
        <v>720</v>
      </c>
      <c r="D84" s="309"/>
      <c r="E84" s="310"/>
      <c r="F84" s="311"/>
      <c r="G84" s="312"/>
      <c r="H84" s="310"/>
      <c r="I84" s="311"/>
      <c r="J84" s="312"/>
      <c r="K84" s="311"/>
      <c r="L84" s="312"/>
    </row>
    <row r="85" spans="1:14" ht="16.5">
      <c r="A85" s="307"/>
      <c r="B85" s="308"/>
      <c r="C85" s="77" t="s">
        <v>721</v>
      </c>
      <c r="D85" s="309"/>
      <c r="E85" s="310"/>
      <c r="F85" s="311"/>
      <c r="G85" s="312"/>
      <c r="H85" s="310"/>
      <c r="I85" s="311"/>
      <c r="J85" s="312"/>
      <c r="K85" s="311"/>
      <c r="L85" s="312"/>
    </row>
    <row r="86" spans="1:14" ht="16.5">
      <c r="A86" s="307"/>
      <c r="B86" s="308"/>
      <c r="C86" s="77" t="s">
        <v>726</v>
      </c>
      <c r="D86" s="309" t="s">
        <v>729</v>
      </c>
      <c r="E86" s="310" t="s">
        <v>701</v>
      </c>
      <c r="F86" s="311"/>
      <c r="G86" s="312">
        <v>142368</v>
      </c>
      <c r="H86" s="310" t="s">
        <v>702</v>
      </c>
      <c r="I86" s="311"/>
      <c r="J86" s="312">
        <v>146544</v>
      </c>
      <c r="K86" s="311"/>
      <c r="L86" s="312">
        <v>4176</v>
      </c>
      <c r="N86" s="46"/>
    </row>
    <row r="87" spans="1:14" ht="16.5">
      <c r="A87" s="307"/>
      <c r="B87" s="308"/>
      <c r="C87" s="319" t="s">
        <v>730</v>
      </c>
      <c r="D87" s="309"/>
      <c r="E87" s="317"/>
      <c r="F87" s="311"/>
      <c r="G87" s="312"/>
      <c r="H87" s="317"/>
      <c r="I87" s="311"/>
      <c r="J87" s="312"/>
      <c r="K87" s="311"/>
      <c r="L87" s="312"/>
    </row>
    <row r="88" spans="1:14" ht="16.5">
      <c r="A88" s="307"/>
      <c r="B88" s="308"/>
      <c r="C88" s="309" t="s">
        <v>731</v>
      </c>
      <c r="D88" s="309"/>
      <c r="E88" s="317"/>
      <c r="F88" s="311"/>
      <c r="G88" s="312"/>
      <c r="H88" s="317"/>
      <c r="I88" s="311"/>
      <c r="J88" s="312"/>
      <c r="K88" s="311"/>
      <c r="L88" s="312"/>
    </row>
    <row r="89" spans="1:14" ht="14.25" customHeight="1">
      <c r="A89" s="308"/>
      <c r="B89" s="341"/>
      <c r="C89" s="77"/>
      <c r="D89" s="319"/>
      <c r="E89" s="310"/>
      <c r="F89" s="313"/>
      <c r="G89" s="312"/>
      <c r="H89" s="317"/>
      <c r="I89" s="313"/>
      <c r="J89" s="312"/>
      <c r="K89" s="313"/>
      <c r="L89" s="312"/>
    </row>
    <row r="90" spans="1:14" ht="16.5">
      <c r="A90" s="308">
        <v>12</v>
      </c>
      <c r="B90" s="341"/>
      <c r="C90" s="77" t="s">
        <v>720</v>
      </c>
      <c r="D90" s="319"/>
      <c r="E90" s="310"/>
      <c r="F90" s="313"/>
      <c r="G90" s="312"/>
      <c r="H90" s="317"/>
      <c r="I90" s="313"/>
      <c r="J90" s="312"/>
      <c r="K90" s="313"/>
      <c r="L90" s="312"/>
    </row>
    <row r="91" spans="1:14" ht="16.5">
      <c r="A91" s="308"/>
      <c r="B91" s="341"/>
      <c r="C91" s="77" t="s">
        <v>721</v>
      </c>
      <c r="D91" s="319"/>
      <c r="E91" s="310"/>
      <c r="F91" s="313"/>
      <c r="G91" s="312"/>
      <c r="H91" s="317"/>
      <c r="I91" s="313"/>
      <c r="J91" s="312"/>
      <c r="K91" s="313"/>
      <c r="L91" s="312"/>
    </row>
    <row r="92" spans="1:14" ht="16.5">
      <c r="A92" s="308"/>
      <c r="B92" s="341"/>
      <c r="C92" s="77" t="s">
        <v>726</v>
      </c>
      <c r="D92" s="319" t="s">
        <v>734</v>
      </c>
      <c r="E92" s="317" t="s">
        <v>701</v>
      </c>
      <c r="F92" s="313"/>
      <c r="G92" s="312">
        <v>142368</v>
      </c>
      <c r="H92" s="317" t="s">
        <v>702</v>
      </c>
      <c r="I92" s="313"/>
      <c r="J92" s="312">
        <v>146544</v>
      </c>
      <c r="K92" s="313"/>
      <c r="L92" s="312">
        <v>4176</v>
      </c>
      <c r="N92" s="45"/>
    </row>
    <row r="93" spans="1:14" ht="16.5">
      <c r="A93" s="308"/>
      <c r="B93" s="341"/>
      <c r="C93" s="319" t="s">
        <v>735</v>
      </c>
      <c r="D93" s="319"/>
      <c r="E93" s="310"/>
      <c r="F93" s="313"/>
      <c r="G93" s="312"/>
      <c r="H93" s="317"/>
      <c r="I93" s="313"/>
      <c r="J93" s="312"/>
      <c r="K93" s="313"/>
      <c r="L93" s="312"/>
      <c r="N93" s="45"/>
    </row>
    <row r="94" spans="1:14" ht="16.5">
      <c r="A94" s="308"/>
      <c r="B94" s="341"/>
      <c r="C94" s="319" t="s">
        <v>736</v>
      </c>
      <c r="D94" s="319"/>
      <c r="E94" s="310"/>
      <c r="F94" s="313"/>
      <c r="G94" s="312"/>
      <c r="H94" s="317"/>
      <c r="I94" s="313"/>
      <c r="J94" s="312"/>
      <c r="K94" s="313"/>
      <c r="L94" s="312"/>
      <c r="N94" s="45"/>
    </row>
    <row r="95" spans="1:14" ht="15" customHeight="1">
      <c r="A95" s="308"/>
      <c r="B95" s="341"/>
      <c r="C95" s="77"/>
      <c r="D95" s="319"/>
      <c r="E95" s="310"/>
      <c r="F95" s="313"/>
      <c r="G95" s="312"/>
      <c r="H95" s="317"/>
      <c r="I95" s="313"/>
      <c r="J95" s="312"/>
      <c r="K95" s="313"/>
      <c r="L95" s="312"/>
      <c r="M95" s="6"/>
      <c r="N95" s="45"/>
    </row>
    <row r="96" spans="1:14" ht="16.5">
      <c r="A96" s="308">
        <v>13</v>
      </c>
      <c r="B96" s="341"/>
      <c r="C96" s="77" t="s">
        <v>737</v>
      </c>
      <c r="D96" s="319" t="s">
        <v>738</v>
      </c>
      <c r="E96" s="317" t="s">
        <v>739</v>
      </c>
      <c r="F96" s="313"/>
      <c r="G96" s="312">
        <v>475044</v>
      </c>
      <c r="H96" s="317" t="s">
        <v>740</v>
      </c>
      <c r="I96" s="313"/>
      <c r="J96" s="312">
        <v>342768</v>
      </c>
      <c r="K96" s="311"/>
      <c r="L96" s="312">
        <f>J96-G96</f>
        <v>-132276</v>
      </c>
      <c r="N96" s="45"/>
    </row>
    <row r="97" spans="1:14" ht="13.5" customHeight="1">
      <c r="A97" s="308"/>
      <c r="B97" s="341"/>
      <c r="C97" s="77"/>
      <c r="D97" s="319"/>
      <c r="E97" s="317"/>
      <c r="F97" s="313"/>
      <c r="G97" s="312"/>
      <c r="H97" s="317"/>
      <c r="I97" s="311"/>
      <c r="J97" s="312"/>
      <c r="K97" s="311"/>
      <c r="L97" s="312"/>
      <c r="N97" s="45"/>
    </row>
    <row r="98" spans="1:14" ht="15" customHeight="1">
      <c r="A98" s="308"/>
      <c r="B98" s="341">
        <v>14</v>
      </c>
      <c r="C98" s="77" t="s">
        <v>741</v>
      </c>
      <c r="D98" s="319" t="s">
        <v>717</v>
      </c>
      <c r="E98" s="317"/>
      <c r="F98" s="313"/>
      <c r="G98" s="312">
        <v>0</v>
      </c>
      <c r="H98" s="317" t="s">
        <v>742</v>
      </c>
      <c r="I98" s="311"/>
      <c r="J98" s="312">
        <v>181608</v>
      </c>
      <c r="K98" s="311"/>
      <c r="L98" s="312">
        <v>181608</v>
      </c>
      <c r="N98" s="45"/>
    </row>
    <row r="99" spans="1:14" ht="12" customHeight="1">
      <c r="A99" s="308"/>
      <c r="B99" s="341"/>
      <c r="C99" s="77"/>
      <c r="D99" s="319"/>
      <c r="E99" s="310"/>
      <c r="F99" s="313"/>
      <c r="G99" s="312"/>
      <c r="H99" s="317"/>
      <c r="I99" s="311"/>
      <c r="J99" s="312"/>
      <c r="K99" s="311"/>
      <c r="L99" s="312"/>
    </row>
    <row r="100" spans="1:14" ht="16.5">
      <c r="A100" s="426"/>
      <c r="B100" s="426"/>
      <c r="C100" s="427" t="s">
        <v>743</v>
      </c>
      <c r="D100" s="450"/>
      <c r="E100" s="451"/>
      <c r="F100" s="503" t="s">
        <v>36</v>
      </c>
      <c r="G100" s="390">
        <f>G14+G16+G18+G20+G22+G24+G26+G49+G53+G57+G86+G92+G96+G98</f>
        <v>3247236</v>
      </c>
      <c r="H100" s="451"/>
      <c r="I100" s="503" t="s">
        <v>36</v>
      </c>
      <c r="J100" s="504">
        <f>J98+J96+J92+J86+J57+J53+J49+J26+J24+J22+J20+J18+J16+J14</f>
        <v>3569904</v>
      </c>
      <c r="K100" s="503" t="s">
        <v>36</v>
      </c>
      <c r="L100" s="390">
        <f>L98+L96+L92+L86+L57+L52+L53+L49+L26+L24+L22+L20+L18+L16+L14</f>
        <v>322668</v>
      </c>
      <c r="N100" s="46"/>
    </row>
    <row r="101" spans="1:14">
      <c r="E101" s="6"/>
    </row>
    <row r="102" spans="1:14" ht="15.75">
      <c r="B102" s="497" t="s">
        <v>703</v>
      </c>
      <c r="D102" s="497" t="s">
        <v>1080</v>
      </c>
      <c r="E102" s="497"/>
      <c r="F102" s="497"/>
      <c r="G102" s="497"/>
      <c r="H102" s="497" t="s">
        <v>1081</v>
      </c>
      <c r="I102" s="176"/>
      <c r="J102" s="176"/>
    </row>
    <row r="105" spans="1:14">
      <c r="C105" s="201" t="s">
        <v>1082</v>
      </c>
      <c r="D105" s="201" t="s">
        <v>1083</v>
      </c>
      <c r="E105" s="201"/>
      <c r="F105" s="201"/>
      <c r="G105" s="201"/>
      <c r="H105" s="201" t="s">
        <v>1084</v>
      </c>
      <c r="J105" s="201"/>
      <c r="K105" s="201"/>
      <c r="L105" s="201"/>
    </row>
    <row r="106" spans="1:14">
      <c r="C106" s="334" t="s">
        <v>1085</v>
      </c>
      <c r="D106" s="334" t="s">
        <v>1086</v>
      </c>
      <c r="E106" s="334"/>
      <c r="H106" s="334" t="s">
        <v>1087</v>
      </c>
      <c r="J106" s="334"/>
      <c r="K106" s="334"/>
    </row>
    <row r="107" spans="1:14">
      <c r="D107" s="334" t="s">
        <v>1088</v>
      </c>
      <c r="E107" s="334"/>
    </row>
    <row r="108" spans="1:14">
      <c r="D108" s="334" t="s">
        <v>1089</v>
      </c>
      <c r="E108" s="334"/>
    </row>
    <row r="110" spans="1:14">
      <c r="A110" s="1" t="s">
        <v>857</v>
      </c>
      <c r="B110" s="1"/>
      <c r="C110" s="1"/>
      <c r="L110" s="1" t="s">
        <v>1075</v>
      </c>
    </row>
    <row r="111" spans="1:14">
      <c r="A111" s="1" t="s">
        <v>1092</v>
      </c>
      <c r="B111" s="256"/>
      <c r="C111" s="256"/>
    </row>
    <row r="113" spans="1:14" ht="18">
      <c r="A113" s="471" t="s">
        <v>1077</v>
      </c>
      <c r="B113" s="471"/>
      <c r="C113" s="471"/>
      <c r="D113" s="471"/>
      <c r="E113" s="471"/>
      <c r="F113" s="471"/>
      <c r="G113" s="471"/>
      <c r="H113" s="471"/>
      <c r="I113" s="471"/>
      <c r="J113" s="471"/>
      <c r="K113" s="471"/>
      <c r="L113" s="471"/>
    </row>
    <row r="114" spans="1:14" ht="15.75">
      <c r="A114" s="472" t="s">
        <v>1078</v>
      </c>
      <c r="B114" s="472"/>
      <c r="C114" s="472"/>
      <c r="D114" s="472"/>
      <c r="E114" s="472"/>
      <c r="F114" s="472"/>
      <c r="G114" s="472"/>
      <c r="H114" s="472"/>
      <c r="I114" s="472"/>
      <c r="J114" s="472"/>
      <c r="K114" s="472"/>
      <c r="L114" s="472"/>
    </row>
    <row r="115" spans="1:14">
      <c r="A115" s="473"/>
      <c r="B115" s="473"/>
      <c r="C115" s="473"/>
      <c r="D115" s="473"/>
      <c r="E115" s="473"/>
      <c r="F115" s="473"/>
      <c r="G115" s="473"/>
      <c r="H115" s="473"/>
      <c r="I115" s="473"/>
      <c r="J115" s="473"/>
      <c r="K115" s="473"/>
      <c r="L115" s="473"/>
    </row>
    <row r="117" spans="1:14" ht="15.75">
      <c r="A117" s="474" t="s">
        <v>663</v>
      </c>
      <c r="B117" s="475"/>
      <c r="C117" s="476"/>
      <c r="D117" s="476"/>
      <c r="E117" s="477" t="s">
        <v>664</v>
      </c>
      <c r="F117" s="478"/>
      <c r="G117" s="479"/>
      <c r="H117" s="477" t="s">
        <v>665</v>
      </c>
      <c r="I117" s="478"/>
      <c r="J117" s="479"/>
      <c r="K117" s="480"/>
      <c r="L117" s="481"/>
    </row>
    <row r="118" spans="1:14" ht="15.75">
      <c r="A118" s="482" t="s">
        <v>667</v>
      </c>
      <c r="B118" s="483"/>
      <c r="C118" s="484" t="s">
        <v>668</v>
      </c>
      <c r="D118" s="484" t="s">
        <v>669</v>
      </c>
      <c r="E118" s="477" t="s">
        <v>670</v>
      </c>
      <c r="F118" s="478"/>
      <c r="G118" s="479"/>
      <c r="H118" s="477" t="s">
        <v>670</v>
      </c>
      <c r="I118" s="478"/>
      <c r="J118" s="479"/>
      <c r="K118" s="485" t="s">
        <v>666</v>
      </c>
      <c r="L118" s="486"/>
    </row>
    <row r="119" spans="1:14" ht="15.75">
      <c r="A119" s="487" t="s">
        <v>672</v>
      </c>
      <c r="B119" s="488" t="s">
        <v>673</v>
      </c>
      <c r="C119" s="489"/>
      <c r="D119" s="499"/>
      <c r="E119" s="487" t="s">
        <v>674</v>
      </c>
      <c r="F119" s="490" t="s">
        <v>675</v>
      </c>
      <c r="G119" s="491"/>
      <c r="H119" s="487" t="s">
        <v>674</v>
      </c>
      <c r="I119" s="474" t="s">
        <v>675</v>
      </c>
      <c r="J119" s="475"/>
      <c r="K119" s="485" t="s">
        <v>671</v>
      </c>
      <c r="L119" s="486"/>
    </row>
    <row r="120" spans="1:14">
      <c r="A120" s="492">
        <v>1</v>
      </c>
      <c r="B120" s="492">
        <v>2</v>
      </c>
      <c r="C120" s="493">
        <v>3</v>
      </c>
      <c r="D120" s="492">
        <v>4</v>
      </c>
      <c r="E120" s="492">
        <v>5</v>
      </c>
      <c r="F120" s="494">
        <v>6</v>
      </c>
      <c r="G120" s="495"/>
      <c r="H120" s="492">
        <v>7</v>
      </c>
      <c r="I120" s="494">
        <v>8</v>
      </c>
      <c r="J120" s="495"/>
      <c r="K120" s="494">
        <v>9</v>
      </c>
      <c r="L120" s="495"/>
    </row>
    <row r="121" spans="1:14" ht="15.75">
      <c r="A121" s="416"/>
      <c r="B121" s="125"/>
      <c r="C121" s="299" t="s">
        <v>745</v>
      </c>
      <c r="D121" s="124"/>
      <c r="E121" s="124"/>
      <c r="F121" s="160"/>
      <c r="G121" s="125"/>
      <c r="H121" s="124"/>
      <c r="I121" s="160"/>
      <c r="J121" s="125"/>
      <c r="K121" s="160"/>
      <c r="L121" s="125"/>
    </row>
    <row r="122" spans="1:14">
      <c r="A122" s="124"/>
      <c r="B122" s="368"/>
      <c r="D122" s="124"/>
      <c r="E122" s="124"/>
      <c r="F122" s="160"/>
      <c r="G122" s="363"/>
      <c r="H122" s="124"/>
      <c r="I122" s="160"/>
      <c r="J122" s="162"/>
      <c r="K122" s="160"/>
      <c r="L122" s="125"/>
    </row>
    <row r="123" spans="1:14">
      <c r="A123" s="163">
        <v>1</v>
      </c>
      <c r="B123" s="163"/>
      <c r="C123" s="233" t="s">
        <v>746</v>
      </c>
      <c r="D123" s="361" t="s">
        <v>747</v>
      </c>
      <c r="E123" s="125"/>
      <c r="F123" s="362" t="s">
        <v>36</v>
      </c>
      <c r="G123" s="363">
        <v>62500</v>
      </c>
      <c r="H123" s="124"/>
      <c r="I123" s="362" t="s">
        <v>36</v>
      </c>
      <c r="J123" s="363">
        <v>62500</v>
      </c>
      <c r="K123" s="6" t="s">
        <v>36</v>
      </c>
      <c r="L123" s="363">
        <v>0</v>
      </c>
    </row>
    <row r="124" spans="1:14" ht="16.5">
      <c r="A124" s="163">
        <v>2</v>
      </c>
      <c r="B124" s="163"/>
      <c r="C124" s="233" t="s">
        <v>746</v>
      </c>
      <c r="D124" s="319" t="s">
        <v>748</v>
      </c>
      <c r="E124" s="310"/>
      <c r="F124" s="311"/>
      <c r="G124" s="312">
        <v>50000</v>
      </c>
      <c r="H124" s="310"/>
      <c r="I124" s="311"/>
      <c r="J124" s="364">
        <v>57500</v>
      </c>
      <c r="K124" s="311"/>
      <c r="L124" s="312">
        <f>J124-G124</f>
        <v>7500</v>
      </c>
      <c r="N124" s="46"/>
    </row>
    <row r="125" spans="1:14">
      <c r="A125" s="163">
        <v>3</v>
      </c>
      <c r="B125" s="163"/>
      <c r="C125" s="233" t="s">
        <v>746</v>
      </c>
      <c r="D125" s="361" t="s">
        <v>749</v>
      </c>
      <c r="E125" s="124"/>
      <c r="F125" s="6"/>
      <c r="G125" s="363">
        <v>55000</v>
      </c>
      <c r="H125" s="365"/>
      <c r="I125" s="366"/>
      <c r="J125" s="363">
        <v>55000</v>
      </c>
      <c r="K125" s="6"/>
      <c r="L125" s="363">
        <v>0</v>
      </c>
    </row>
    <row r="126" spans="1:14">
      <c r="A126" s="163">
        <v>4</v>
      </c>
      <c r="B126" s="163"/>
      <c r="C126" s="233" t="s">
        <v>746</v>
      </c>
      <c r="D126" s="361" t="s">
        <v>750</v>
      </c>
      <c r="E126" s="124"/>
      <c r="G126" s="363">
        <v>62500</v>
      </c>
      <c r="H126" s="365"/>
      <c r="I126" s="176"/>
      <c r="J126" s="363">
        <v>62500</v>
      </c>
      <c r="L126" s="363">
        <f>J126-G126</f>
        <v>0</v>
      </c>
      <c r="N126" s="46"/>
    </row>
    <row r="127" spans="1:14">
      <c r="A127" s="124"/>
      <c r="B127" s="163">
        <v>5</v>
      </c>
      <c r="C127" s="233" t="s">
        <v>746</v>
      </c>
      <c r="D127" s="367" t="s">
        <v>751</v>
      </c>
      <c r="E127" s="124"/>
      <c r="F127" s="6"/>
      <c r="G127" s="363">
        <v>0</v>
      </c>
      <c r="H127" s="365"/>
      <c r="I127" s="366"/>
      <c r="J127" s="363">
        <v>50000</v>
      </c>
      <c r="K127" s="6"/>
      <c r="L127" s="363">
        <v>50000</v>
      </c>
    </row>
    <row r="128" spans="1:14">
      <c r="A128" s="163">
        <v>6</v>
      </c>
      <c r="B128" s="163"/>
      <c r="C128" s="233" t="s">
        <v>746</v>
      </c>
      <c r="D128" s="361" t="s">
        <v>752</v>
      </c>
      <c r="E128" s="124"/>
      <c r="F128" s="6"/>
      <c r="G128" s="363">
        <v>57500</v>
      </c>
      <c r="H128" s="365"/>
      <c r="I128" s="366"/>
      <c r="J128" s="363">
        <v>55000</v>
      </c>
      <c r="K128" s="6"/>
      <c r="L128" s="363">
        <f>J128-G128</f>
        <v>-2500</v>
      </c>
    </row>
    <row r="129" spans="1:14">
      <c r="A129" s="163">
        <v>7</v>
      </c>
      <c r="B129" s="163"/>
      <c r="C129" s="233" t="s">
        <v>746</v>
      </c>
      <c r="D129" s="361" t="s">
        <v>753</v>
      </c>
      <c r="E129" s="124"/>
      <c r="F129" s="6"/>
      <c r="G129" s="363">
        <v>57500</v>
      </c>
      <c r="H129" s="365"/>
      <c r="I129" s="366"/>
      <c r="J129" s="363">
        <v>57500</v>
      </c>
      <c r="K129" s="6"/>
      <c r="L129" s="363">
        <v>0</v>
      </c>
    </row>
    <row r="130" spans="1:14">
      <c r="A130" s="163">
        <v>8</v>
      </c>
      <c r="B130" s="163"/>
      <c r="C130" s="233" t="s">
        <v>746</v>
      </c>
      <c r="D130" s="361" t="s">
        <v>754</v>
      </c>
      <c r="E130" s="124"/>
      <c r="F130" s="6"/>
      <c r="G130" s="363">
        <v>62500</v>
      </c>
      <c r="H130" s="365"/>
      <c r="I130" s="362"/>
      <c r="J130" s="363">
        <v>55000</v>
      </c>
      <c r="K130" s="6"/>
      <c r="L130" s="363">
        <f>J130-G130</f>
        <v>-7500</v>
      </c>
      <c r="N130" s="46"/>
    </row>
    <row r="131" spans="1:14">
      <c r="A131" s="163">
        <v>9</v>
      </c>
      <c r="B131" s="163"/>
      <c r="C131" s="233" t="s">
        <v>746</v>
      </c>
      <c r="D131" s="361" t="s">
        <v>755</v>
      </c>
      <c r="E131" s="125"/>
      <c r="F131" s="160"/>
      <c r="G131" s="363">
        <v>50000</v>
      </c>
      <c r="H131" s="365"/>
      <c r="I131" s="362"/>
      <c r="J131" s="363">
        <v>50000</v>
      </c>
      <c r="K131" s="160"/>
      <c r="L131" s="363">
        <v>0</v>
      </c>
    </row>
    <row r="132" spans="1:14">
      <c r="A132" s="163">
        <v>10</v>
      </c>
      <c r="B132" s="163"/>
      <c r="C132" s="233" t="s">
        <v>746</v>
      </c>
      <c r="D132" s="361" t="s">
        <v>756</v>
      </c>
      <c r="E132" s="124"/>
      <c r="F132" s="160"/>
      <c r="G132" s="363">
        <v>55000</v>
      </c>
      <c r="H132" s="365"/>
      <c r="I132" s="362"/>
      <c r="J132" s="363">
        <v>50000</v>
      </c>
      <c r="K132" s="160"/>
      <c r="L132" s="363">
        <f>J132-G132</f>
        <v>-5000</v>
      </c>
      <c r="N132" s="46"/>
    </row>
    <row r="133" spans="1:14">
      <c r="A133" s="163">
        <v>11</v>
      </c>
      <c r="B133" s="163"/>
      <c r="C133" s="233" t="s">
        <v>746</v>
      </c>
      <c r="D133" s="361" t="s">
        <v>757</v>
      </c>
      <c r="E133" s="124"/>
      <c r="F133" s="160"/>
      <c r="G133" s="363">
        <v>55000</v>
      </c>
      <c r="H133" s="365"/>
      <c r="I133" s="362"/>
      <c r="J133" s="363">
        <v>50000</v>
      </c>
      <c r="K133" s="160"/>
      <c r="L133" s="363">
        <f>J133-G133</f>
        <v>-5000</v>
      </c>
    </row>
    <row r="134" spans="1:14">
      <c r="A134" s="163">
        <v>12</v>
      </c>
      <c r="B134" s="368"/>
      <c r="C134" s="233" t="s">
        <v>746</v>
      </c>
      <c r="D134" s="361" t="s">
        <v>758</v>
      </c>
      <c r="E134" s="124"/>
      <c r="F134" s="6"/>
      <c r="G134" s="363">
        <v>55000</v>
      </c>
      <c r="H134" s="365"/>
      <c r="I134" s="362"/>
      <c r="J134" s="363">
        <v>50000</v>
      </c>
      <c r="K134" s="160"/>
      <c r="L134" s="363">
        <f>J134-G134</f>
        <v>-5000</v>
      </c>
    </row>
    <row r="135" spans="1:14">
      <c r="A135" s="163">
        <v>13</v>
      </c>
      <c r="B135" s="163"/>
      <c r="C135" s="233" t="s">
        <v>746</v>
      </c>
      <c r="D135" s="361" t="s">
        <v>759</v>
      </c>
      <c r="E135" s="124"/>
      <c r="F135" s="6"/>
      <c r="G135" s="363">
        <v>55000</v>
      </c>
      <c r="H135" s="365"/>
      <c r="I135" s="366"/>
      <c r="J135" s="363">
        <v>50000</v>
      </c>
      <c r="K135" s="6"/>
      <c r="L135" s="363">
        <f>J135-G135</f>
        <v>-5000</v>
      </c>
    </row>
    <row r="136" spans="1:14">
      <c r="A136" s="163">
        <v>14</v>
      </c>
      <c r="B136" s="163"/>
      <c r="C136" s="233" t="s">
        <v>746</v>
      </c>
      <c r="D136" s="361" t="s">
        <v>760</v>
      </c>
      <c r="E136" s="365"/>
      <c r="F136" s="366"/>
      <c r="G136" s="363">
        <v>62500</v>
      </c>
      <c r="H136" s="365"/>
      <c r="I136" s="366"/>
      <c r="J136" s="363">
        <v>55000</v>
      </c>
      <c r="K136" s="366"/>
      <c r="L136" s="363">
        <f>J136-G136</f>
        <v>-7500</v>
      </c>
    </row>
    <row r="137" spans="1:14">
      <c r="A137" s="127"/>
      <c r="B137" s="369"/>
      <c r="C137" s="398"/>
      <c r="D137" s="371"/>
      <c r="E137" s="372"/>
      <c r="F137" s="143"/>
      <c r="G137" s="374"/>
      <c r="H137" s="372"/>
      <c r="I137" s="143"/>
      <c r="J137" s="374"/>
      <c r="K137" s="143"/>
      <c r="L137" s="374"/>
    </row>
    <row r="139" spans="1:14" ht="15.75">
      <c r="B139" s="497" t="s">
        <v>703</v>
      </c>
      <c r="D139" s="497" t="s">
        <v>1080</v>
      </c>
      <c r="E139" s="497"/>
      <c r="F139" s="497"/>
      <c r="G139" s="497"/>
      <c r="H139" s="497" t="s">
        <v>1081</v>
      </c>
      <c r="I139" s="176"/>
      <c r="J139" s="176"/>
    </row>
    <row r="142" spans="1:14">
      <c r="C142" s="201" t="s">
        <v>1082</v>
      </c>
      <c r="D142" s="201" t="s">
        <v>1083</v>
      </c>
      <c r="E142" s="201"/>
      <c r="F142" s="201"/>
      <c r="G142" s="201"/>
      <c r="H142" s="201" t="s">
        <v>1084</v>
      </c>
      <c r="J142" s="201"/>
      <c r="K142" s="201"/>
      <c r="L142" s="201"/>
    </row>
    <row r="143" spans="1:14">
      <c r="C143" s="334" t="s">
        <v>1085</v>
      </c>
      <c r="D143" s="334" t="s">
        <v>1086</v>
      </c>
      <c r="E143" s="334"/>
      <c r="H143" s="334" t="s">
        <v>1087</v>
      </c>
      <c r="J143" s="334"/>
      <c r="K143" s="334"/>
    </row>
    <row r="144" spans="1:14">
      <c r="D144" s="334" t="s">
        <v>1088</v>
      </c>
      <c r="E144" s="334"/>
    </row>
    <row r="145" spans="1:14">
      <c r="D145" s="334" t="s">
        <v>1089</v>
      </c>
      <c r="E145" s="334"/>
    </row>
    <row r="146" spans="1:14">
      <c r="D146" s="334"/>
      <c r="E146" s="334"/>
    </row>
    <row r="147" spans="1:14">
      <c r="A147" s="1" t="s">
        <v>857</v>
      </c>
      <c r="B147" s="1"/>
      <c r="C147" s="1"/>
      <c r="L147" s="1" t="s">
        <v>1075</v>
      </c>
    </row>
    <row r="148" spans="1:14">
      <c r="A148" s="1" t="s">
        <v>1093</v>
      </c>
      <c r="B148" s="256"/>
      <c r="C148" s="256"/>
    </row>
    <row r="150" spans="1:14" ht="18">
      <c r="A150" s="471" t="s">
        <v>1077</v>
      </c>
      <c r="B150" s="471"/>
      <c r="C150" s="471"/>
      <c r="D150" s="471"/>
      <c r="E150" s="471"/>
      <c r="F150" s="471"/>
      <c r="G150" s="471"/>
      <c r="H150" s="471"/>
      <c r="I150" s="471"/>
      <c r="J150" s="471"/>
      <c r="K150" s="471"/>
      <c r="L150" s="471"/>
    </row>
    <row r="151" spans="1:14" ht="15.75">
      <c r="A151" s="472" t="s">
        <v>1078</v>
      </c>
      <c r="B151" s="472"/>
      <c r="C151" s="472"/>
      <c r="D151" s="472"/>
      <c r="E151" s="472"/>
      <c r="F151" s="472"/>
      <c r="G151" s="472"/>
      <c r="H151" s="472"/>
      <c r="I151" s="472"/>
      <c r="J151" s="472"/>
      <c r="K151" s="472"/>
      <c r="L151" s="472"/>
    </row>
    <row r="152" spans="1:14" ht="11.25" customHeight="1">
      <c r="A152" s="473"/>
      <c r="B152" s="473"/>
      <c r="C152" s="473"/>
      <c r="D152" s="473"/>
      <c r="E152" s="473"/>
      <c r="F152" s="473"/>
      <c r="G152" s="473"/>
      <c r="H152" s="473"/>
      <c r="I152" s="473"/>
      <c r="J152" s="473"/>
      <c r="K152" s="473"/>
      <c r="L152" s="473"/>
    </row>
    <row r="153" spans="1:14" ht="13.5" customHeight="1"/>
    <row r="154" spans="1:14" ht="15.75">
      <c r="A154" s="474" t="s">
        <v>663</v>
      </c>
      <c r="B154" s="475"/>
      <c r="C154" s="476"/>
      <c r="D154" s="476"/>
      <c r="E154" s="477" t="s">
        <v>664</v>
      </c>
      <c r="F154" s="478"/>
      <c r="G154" s="479"/>
      <c r="H154" s="477" t="s">
        <v>665</v>
      </c>
      <c r="I154" s="478"/>
      <c r="J154" s="479"/>
      <c r="K154" s="480"/>
      <c r="L154" s="481"/>
    </row>
    <row r="155" spans="1:14" ht="15.75">
      <c r="A155" s="482" t="s">
        <v>667</v>
      </c>
      <c r="B155" s="483"/>
      <c r="C155" s="484" t="s">
        <v>668</v>
      </c>
      <c r="D155" s="484" t="s">
        <v>669</v>
      </c>
      <c r="E155" s="477" t="s">
        <v>670</v>
      </c>
      <c r="F155" s="478"/>
      <c r="G155" s="479"/>
      <c r="H155" s="477" t="s">
        <v>670</v>
      </c>
      <c r="I155" s="478"/>
      <c r="J155" s="479"/>
      <c r="K155" s="485" t="s">
        <v>666</v>
      </c>
      <c r="L155" s="486"/>
    </row>
    <row r="156" spans="1:14" ht="15.75">
      <c r="A156" s="487" t="s">
        <v>672</v>
      </c>
      <c r="B156" s="488" t="s">
        <v>673</v>
      </c>
      <c r="C156" s="489"/>
      <c r="D156" s="499"/>
      <c r="E156" s="487" t="s">
        <v>674</v>
      </c>
      <c r="F156" s="490" t="s">
        <v>675</v>
      </c>
      <c r="G156" s="491"/>
      <c r="H156" s="487" t="s">
        <v>674</v>
      </c>
      <c r="I156" s="474" t="s">
        <v>675</v>
      </c>
      <c r="J156" s="475"/>
      <c r="K156" s="485" t="s">
        <v>671</v>
      </c>
      <c r="L156" s="486"/>
    </row>
    <row r="157" spans="1:14">
      <c r="A157" s="492">
        <v>1</v>
      </c>
      <c r="B157" s="492">
        <v>2</v>
      </c>
      <c r="C157" s="493">
        <v>3</v>
      </c>
      <c r="D157" s="492">
        <v>4</v>
      </c>
      <c r="E157" s="492">
        <v>5</v>
      </c>
      <c r="F157" s="494">
        <v>6</v>
      </c>
      <c r="G157" s="495"/>
      <c r="H157" s="492">
        <v>7</v>
      </c>
      <c r="I157" s="494">
        <v>8</v>
      </c>
      <c r="J157" s="495"/>
      <c r="K157" s="494">
        <v>9</v>
      </c>
      <c r="L157" s="495"/>
    </row>
    <row r="158" spans="1:14" ht="15.75">
      <c r="A158" s="416"/>
      <c r="B158" s="125"/>
      <c r="C158" s="299" t="s">
        <v>745</v>
      </c>
      <c r="D158" s="124"/>
      <c r="E158" s="124"/>
      <c r="F158" s="160"/>
      <c r="G158" s="125"/>
      <c r="H158" s="124"/>
      <c r="I158" s="160"/>
      <c r="J158" s="125"/>
      <c r="K158" s="160"/>
      <c r="L158" s="125"/>
    </row>
    <row r="159" spans="1:14" ht="11.25" customHeight="1">
      <c r="A159" s="124"/>
      <c r="B159" s="368"/>
      <c r="D159" s="124"/>
      <c r="E159" s="124"/>
      <c r="F159" s="160"/>
      <c r="G159" s="363"/>
      <c r="H159" s="124"/>
      <c r="I159" s="160"/>
      <c r="J159" s="162"/>
      <c r="K159" s="160"/>
      <c r="L159" s="125"/>
    </row>
    <row r="160" spans="1:14">
      <c r="A160" s="163">
        <v>15</v>
      </c>
      <c r="B160" s="163"/>
      <c r="C160" s="233" t="s">
        <v>746</v>
      </c>
      <c r="D160" s="361" t="s">
        <v>762</v>
      </c>
      <c r="E160" s="125"/>
      <c r="F160" s="362" t="s">
        <v>36</v>
      </c>
      <c r="G160" s="363">
        <v>55000</v>
      </c>
      <c r="H160" s="124"/>
      <c r="I160" s="362" t="s">
        <v>36</v>
      </c>
      <c r="J160" s="363">
        <v>57500</v>
      </c>
      <c r="K160" s="366" t="s">
        <v>36</v>
      </c>
      <c r="L160" s="363">
        <f>J160-G160</f>
        <v>2500</v>
      </c>
      <c r="N160" s="46"/>
    </row>
    <row r="161" spans="1:12" ht="16.5">
      <c r="A161" s="163">
        <v>16</v>
      </c>
      <c r="B161" s="163"/>
      <c r="C161" s="233" t="s">
        <v>746</v>
      </c>
      <c r="D161" s="319" t="s">
        <v>763</v>
      </c>
      <c r="E161" s="310"/>
      <c r="F161" s="311"/>
      <c r="G161" s="363">
        <v>55000</v>
      </c>
      <c r="H161" s="310"/>
      <c r="I161" s="311"/>
      <c r="J161" s="378">
        <v>50000</v>
      </c>
      <c r="K161" s="375"/>
      <c r="L161" s="363">
        <f>J161-G161</f>
        <v>-5000</v>
      </c>
    </row>
    <row r="162" spans="1:12">
      <c r="A162" s="163">
        <v>17</v>
      </c>
      <c r="B162" s="163"/>
      <c r="C162" s="233" t="s">
        <v>746</v>
      </c>
      <c r="D162" s="361" t="s">
        <v>764</v>
      </c>
      <c r="E162" s="124"/>
      <c r="F162" s="6"/>
      <c r="G162" s="363">
        <v>75000</v>
      </c>
      <c r="H162" s="365"/>
      <c r="I162" s="366"/>
      <c r="J162" s="363">
        <v>62500</v>
      </c>
      <c r="K162" s="379"/>
      <c r="L162" s="363">
        <f>J162-G162</f>
        <v>-12500</v>
      </c>
    </row>
    <row r="163" spans="1:12">
      <c r="A163" s="163">
        <v>18</v>
      </c>
      <c r="B163" s="163"/>
      <c r="C163" s="233" t="s">
        <v>746</v>
      </c>
      <c r="D163" s="361" t="s">
        <v>765</v>
      </c>
      <c r="E163" s="124"/>
      <c r="G163" s="363">
        <v>75000</v>
      </c>
      <c r="H163" s="365"/>
      <c r="I163" s="176"/>
      <c r="J163" s="363">
        <v>62500</v>
      </c>
      <c r="K163" s="380"/>
      <c r="L163" s="363">
        <f>J163-G163</f>
        <v>-12500</v>
      </c>
    </row>
    <row r="164" spans="1:12">
      <c r="A164" s="163">
        <v>19</v>
      </c>
      <c r="B164" s="163"/>
      <c r="C164" s="233" t="s">
        <v>746</v>
      </c>
      <c r="D164" s="361" t="s">
        <v>766</v>
      </c>
      <c r="E164" s="124"/>
      <c r="F164" s="6"/>
      <c r="G164" s="363">
        <v>50000</v>
      </c>
      <c r="H164" s="365"/>
      <c r="I164" s="366"/>
      <c r="J164" s="363">
        <v>50000</v>
      </c>
      <c r="K164" s="379"/>
      <c r="L164" s="363">
        <v>0</v>
      </c>
    </row>
    <row r="165" spans="1:12">
      <c r="A165" s="163">
        <v>20</v>
      </c>
      <c r="B165" s="163"/>
      <c r="C165" s="233" t="s">
        <v>746</v>
      </c>
      <c r="D165" s="361" t="s">
        <v>767</v>
      </c>
      <c r="E165" s="124"/>
      <c r="F165" s="6"/>
      <c r="G165" s="363">
        <v>50000</v>
      </c>
      <c r="H165" s="365"/>
      <c r="I165" s="366"/>
      <c r="J165" s="363">
        <v>50000</v>
      </c>
      <c r="K165" s="379"/>
      <c r="L165" s="363">
        <v>0</v>
      </c>
    </row>
    <row r="166" spans="1:12">
      <c r="A166" s="163">
        <v>21</v>
      </c>
      <c r="B166" s="163"/>
      <c r="C166" s="233" t="s">
        <v>746</v>
      </c>
      <c r="D166" s="361" t="s">
        <v>768</v>
      </c>
      <c r="E166" s="124"/>
      <c r="F166" s="6"/>
      <c r="G166" s="363">
        <v>60000</v>
      </c>
      <c r="H166" s="365"/>
      <c r="I166" s="366"/>
      <c r="J166" s="363">
        <v>50000</v>
      </c>
      <c r="K166" s="379"/>
      <c r="L166" s="363">
        <f>J166-G166</f>
        <v>-10000</v>
      </c>
    </row>
    <row r="167" spans="1:12">
      <c r="A167" s="163">
        <v>22</v>
      </c>
      <c r="B167" s="163"/>
      <c r="C167" s="233" t="s">
        <v>746</v>
      </c>
      <c r="D167" s="361" t="s">
        <v>769</v>
      </c>
      <c r="E167" s="124"/>
      <c r="F167" s="6"/>
      <c r="G167" s="363">
        <v>50000</v>
      </c>
      <c r="H167" s="365"/>
      <c r="I167" s="362"/>
      <c r="J167" s="363">
        <v>50000</v>
      </c>
      <c r="K167" s="379"/>
      <c r="L167" s="363">
        <v>0</v>
      </c>
    </row>
    <row r="168" spans="1:12">
      <c r="A168" s="163">
        <v>23</v>
      </c>
      <c r="B168" s="163"/>
      <c r="C168" s="233" t="s">
        <v>746</v>
      </c>
      <c r="D168" s="361" t="s">
        <v>770</v>
      </c>
      <c r="E168" s="125"/>
      <c r="F168" s="160"/>
      <c r="G168" s="363">
        <v>55000</v>
      </c>
      <c r="H168" s="365"/>
      <c r="I168" s="362"/>
      <c r="J168" s="363">
        <v>50000</v>
      </c>
      <c r="K168" s="381"/>
      <c r="L168" s="363">
        <f>J168-G168</f>
        <v>-5000</v>
      </c>
    </row>
    <row r="169" spans="1:12">
      <c r="A169" s="163">
        <v>24</v>
      </c>
      <c r="B169" s="163"/>
      <c r="C169" s="233" t="s">
        <v>746</v>
      </c>
      <c r="D169" s="361" t="s">
        <v>771</v>
      </c>
      <c r="E169" s="124"/>
      <c r="F169" s="160"/>
      <c r="G169" s="363">
        <v>55000</v>
      </c>
      <c r="H169" s="365"/>
      <c r="I169" s="362"/>
      <c r="J169" s="363">
        <v>50000</v>
      </c>
      <c r="K169" s="381"/>
      <c r="L169" s="363">
        <f>J169-G169</f>
        <v>-5000</v>
      </c>
    </row>
    <row r="170" spans="1:12">
      <c r="A170" s="163">
        <v>25</v>
      </c>
      <c r="B170" s="163"/>
      <c r="C170" s="233" t="s">
        <v>746</v>
      </c>
      <c r="D170" s="361" t="s">
        <v>772</v>
      </c>
      <c r="E170" s="124"/>
      <c r="F170" s="160"/>
      <c r="G170" s="363">
        <v>55000</v>
      </c>
      <c r="H170" s="365"/>
      <c r="I170" s="362"/>
      <c r="J170" s="363">
        <v>55000</v>
      </c>
      <c r="K170" s="381"/>
      <c r="L170" s="363">
        <v>0</v>
      </c>
    </row>
    <row r="171" spans="1:12">
      <c r="A171" s="163">
        <v>26</v>
      </c>
      <c r="B171" s="163"/>
      <c r="C171" s="233" t="s">
        <v>746</v>
      </c>
      <c r="D171" s="361" t="s">
        <v>773</v>
      </c>
      <c r="E171" s="124"/>
      <c r="F171" s="160"/>
      <c r="G171" s="363">
        <v>55000</v>
      </c>
      <c r="H171" s="365"/>
      <c r="I171" s="362"/>
      <c r="J171" s="363">
        <v>50000</v>
      </c>
      <c r="K171" s="381"/>
      <c r="L171" s="363">
        <f>J171-G171</f>
        <v>-5000</v>
      </c>
    </row>
    <row r="172" spans="1:12">
      <c r="A172" s="163">
        <v>27</v>
      </c>
      <c r="B172" s="163"/>
      <c r="C172" s="233" t="s">
        <v>746</v>
      </c>
      <c r="D172" s="361" t="s">
        <v>774</v>
      </c>
      <c r="E172" s="124"/>
      <c r="F172" s="160"/>
      <c r="G172" s="363">
        <v>57500</v>
      </c>
      <c r="H172" s="365"/>
      <c r="I172" s="362"/>
      <c r="J172" s="363">
        <v>57500</v>
      </c>
      <c r="K172" s="381"/>
      <c r="L172" s="363">
        <v>0</v>
      </c>
    </row>
    <row r="173" spans="1:12">
      <c r="A173" s="163">
        <v>28</v>
      </c>
      <c r="B173" s="163"/>
      <c r="C173" s="233" t="s">
        <v>746</v>
      </c>
      <c r="D173" s="361" t="s">
        <v>775</v>
      </c>
      <c r="E173" s="124"/>
      <c r="F173" s="160"/>
      <c r="G173" s="363">
        <v>57500</v>
      </c>
      <c r="H173" s="365"/>
      <c r="I173" s="362"/>
      <c r="J173" s="363">
        <v>57500</v>
      </c>
      <c r="K173" s="381"/>
      <c r="L173" s="363">
        <v>0</v>
      </c>
    </row>
    <row r="174" spans="1:12">
      <c r="A174" s="163">
        <v>29</v>
      </c>
      <c r="B174" s="163"/>
      <c r="C174" s="233" t="s">
        <v>746</v>
      </c>
      <c r="D174" s="361" t="s">
        <v>776</v>
      </c>
      <c r="E174" s="124"/>
      <c r="F174" s="160"/>
      <c r="G174" s="363">
        <v>62500</v>
      </c>
      <c r="H174" s="365"/>
      <c r="I174" s="362"/>
      <c r="J174" s="363">
        <v>62500</v>
      </c>
      <c r="K174" s="381"/>
      <c r="L174" s="363">
        <v>0</v>
      </c>
    </row>
    <row r="175" spans="1:12" ht="12" customHeight="1">
      <c r="A175" s="127"/>
      <c r="B175" s="127"/>
      <c r="C175" s="129"/>
      <c r="D175" s="127"/>
      <c r="E175" s="127"/>
      <c r="F175" s="404"/>
      <c r="G175" s="129"/>
      <c r="H175" s="127"/>
      <c r="I175" s="404"/>
      <c r="J175" s="505"/>
      <c r="K175" s="506"/>
      <c r="L175" s="507"/>
    </row>
    <row r="177" spans="1:12" ht="15.75">
      <c r="B177" s="497" t="s">
        <v>703</v>
      </c>
      <c r="D177" s="497" t="s">
        <v>1080</v>
      </c>
      <c r="E177" s="497"/>
      <c r="F177" s="497"/>
      <c r="G177" s="497"/>
      <c r="H177" s="497" t="s">
        <v>1081</v>
      </c>
      <c r="I177" s="176"/>
      <c r="J177" s="176"/>
    </row>
    <row r="180" spans="1:12">
      <c r="C180" s="201" t="s">
        <v>1082</v>
      </c>
      <c r="D180" s="201" t="s">
        <v>1083</v>
      </c>
      <c r="E180" s="201"/>
      <c r="F180" s="201"/>
      <c r="G180" s="201"/>
      <c r="H180" s="201" t="s">
        <v>1084</v>
      </c>
      <c r="J180" s="201"/>
      <c r="K180" s="201"/>
      <c r="L180" s="201"/>
    </row>
    <row r="181" spans="1:12">
      <c r="C181" s="334" t="s">
        <v>1085</v>
      </c>
      <c r="D181" s="334" t="s">
        <v>1086</v>
      </c>
      <c r="E181" s="334"/>
      <c r="H181" s="334" t="s">
        <v>1087</v>
      </c>
      <c r="J181" s="334"/>
      <c r="K181" s="334"/>
    </row>
    <row r="182" spans="1:12">
      <c r="D182" s="334" t="s">
        <v>1088</v>
      </c>
      <c r="E182" s="334"/>
    </row>
    <row r="183" spans="1:12">
      <c r="D183" s="334" t="s">
        <v>1089</v>
      </c>
      <c r="E183" s="334"/>
    </row>
    <row r="184" spans="1:12">
      <c r="D184" s="334"/>
      <c r="E184" s="334"/>
    </row>
    <row r="185" spans="1:12">
      <c r="A185" s="1" t="s">
        <v>857</v>
      </c>
      <c r="B185" s="1"/>
      <c r="C185" s="1"/>
      <c r="L185" s="1" t="s">
        <v>1075</v>
      </c>
    </row>
    <row r="186" spans="1:12">
      <c r="A186" s="1" t="s">
        <v>1094</v>
      </c>
      <c r="B186" s="256"/>
      <c r="C186" s="256"/>
    </row>
    <row r="188" spans="1:12" ht="18">
      <c r="A188" s="471" t="s">
        <v>1077</v>
      </c>
      <c r="B188" s="471"/>
      <c r="C188" s="471"/>
      <c r="D188" s="471"/>
      <c r="E188" s="471"/>
      <c r="F188" s="471"/>
      <c r="G188" s="471"/>
      <c r="H188" s="471"/>
      <c r="I188" s="471"/>
      <c r="J188" s="471"/>
      <c r="K188" s="471"/>
      <c r="L188" s="471"/>
    </row>
    <row r="189" spans="1:12" ht="15.75">
      <c r="A189" s="472" t="s">
        <v>1078</v>
      </c>
      <c r="B189" s="472"/>
      <c r="C189" s="472"/>
      <c r="D189" s="472"/>
      <c r="E189" s="472"/>
      <c r="F189" s="472"/>
      <c r="G189" s="472"/>
      <c r="H189" s="472"/>
      <c r="I189" s="472"/>
      <c r="J189" s="472"/>
      <c r="K189" s="472"/>
      <c r="L189" s="472"/>
    </row>
    <row r="190" spans="1:12">
      <c r="A190" s="473"/>
      <c r="B190" s="473"/>
      <c r="C190" s="473"/>
      <c r="D190" s="473"/>
      <c r="E190" s="473"/>
      <c r="F190" s="473"/>
      <c r="G190" s="473"/>
      <c r="H190" s="473"/>
      <c r="I190" s="473"/>
      <c r="J190" s="473"/>
      <c r="K190" s="473"/>
      <c r="L190" s="473"/>
    </row>
    <row r="192" spans="1:12" ht="15.75">
      <c r="A192" s="474" t="s">
        <v>663</v>
      </c>
      <c r="B192" s="475"/>
      <c r="C192" s="476"/>
      <c r="D192" s="476"/>
      <c r="E192" s="477" t="s">
        <v>664</v>
      </c>
      <c r="F192" s="478"/>
      <c r="G192" s="479"/>
      <c r="H192" s="477" t="s">
        <v>665</v>
      </c>
      <c r="I192" s="478"/>
      <c r="J192" s="479"/>
      <c r="K192" s="480"/>
      <c r="L192" s="481"/>
    </row>
    <row r="193" spans="1:14" ht="15.75">
      <c r="A193" s="482" t="s">
        <v>667</v>
      </c>
      <c r="B193" s="483"/>
      <c r="C193" s="484" t="s">
        <v>668</v>
      </c>
      <c r="D193" s="484" t="s">
        <v>669</v>
      </c>
      <c r="E193" s="477" t="s">
        <v>670</v>
      </c>
      <c r="F193" s="478"/>
      <c r="G193" s="479"/>
      <c r="H193" s="477" t="s">
        <v>670</v>
      </c>
      <c r="I193" s="478"/>
      <c r="J193" s="479"/>
      <c r="K193" s="485" t="s">
        <v>666</v>
      </c>
      <c r="L193" s="486"/>
    </row>
    <row r="194" spans="1:14" ht="15.75">
      <c r="A194" s="487" t="s">
        <v>672</v>
      </c>
      <c r="B194" s="488" t="s">
        <v>673</v>
      </c>
      <c r="C194" s="489"/>
      <c r="D194" s="499"/>
      <c r="E194" s="487" t="s">
        <v>674</v>
      </c>
      <c r="F194" s="490" t="s">
        <v>675</v>
      </c>
      <c r="G194" s="491"/>
      <c r="H194" s="487" t="s">
        <v>674</v>
      </c>
      <c r="I194" s="474" t="s">
        <v>675</v>
      </c>
      <c r="J194" s="475"/>
      <c r="K194" s="485" t="s">
        <v>671</v>
      </c>
      <c r="L194" s="486"/>
      <c r="N194" s="45"/>
    </row>
    <row r="195" spans="1:14">
      <c r="A195" s="492">
        <v>1</v>
      </c>
      <c r="B195" s="492">
        <v>2</v>
      </c>
      <c r="C195" s="493">
        <v>3</v>
      </c>
      <c r="D195" s="492">
        <v>4</v>
      </c>
      <c r="E195" s="492">
        <v>5</v>
      </c>
      <c r="F195" s="494">
        <v>6</v>
      </c>
      <c r="G195" s="495"/>
      <c r="H195" s="492">
        <v>7</v>
      </c>
      <c r="I195" s="494">
        <v>8</v>
      </c>
      <c r="J195" s="495"/>
      <c r="K195" s="494">
        <v>9</v>
      </c>
      <c r="L195" s="495"/>
    </row>
    <row r="196" spans="1:14" ht="15.75">
      <c r="A196" s="416"/>
      <c r="B196" s="416"/>
      <c r="C196" s="299" t="s">
        <v>745</v>
      </c>
      <c r="D196" s="124"/>
      <c r="E196" s="124"/>
      <c r="F196" s="160"/>
      <c r="G196" s="125"/>
      <c r="H196" s="124"/>
      <c r="I196" s="160"/>
      <c r="J196" s="125"/>
      <c r="K196" s="160"/>
      <c r="L196" s="125"/>
    </row>
    <row r="197" spans="1:14">
      <c r="A197" s="124"/>
      <c r="B197" s="163"/>
      <c r="D197" s="124"/>
      <c r="E197" s="124"/>
      <c r="F197" s="160"/>
      <c r="G197" s="363"/>
      <c r="H197" s="124"/>
      <c r="I197" s="160"/>
      <c r="J197" s="162"/>
      <c r="K197" s="160"/>
      <c r="L197" s="125"/>
    </row>
    <row r="198" spans="1:14">
      <c r="A198" s="163">
        <v>30</v>
      </c>
      <c r="B198" s="163"/>
      <c r="C198" s="233" t="s">
        <v>746</v>
      </c>
      <c r="D198" s="361" t="s">
        <v>778</v>
      </c>
      <c r="E198" s="125"/>
      <c r="F198" s="362" t="s">
        <v>36</v>
      </c>
      <c r="G198" s="363">
        <v>57500</v>
      </c>
      <c r="H198" s="124"/>
      <c r="I198" s="362" t="s">
        <v>36</v>
      </c>
      <c r="J198" s="363">
        <v>57500</v>
      </c>
      <c r="K198" s="362" t="s">
        <v>36</v>
      </c>
      <c r="L198" s="363">
        <v>0</v>
      </c>
    </row>
    <row r="199" spans="1:14" ht="16.5">
      <c r="A199" s="163">
        <v>31</v>
      </c>
      <c r="B199" s="163"/>
      <c r="C199" s="233" t="s">
        <v>746</v>
      </c>
      <c r="D199" s="319" t="s">
        <v>779</v>
      </c>
      <c r="E199" s="310"/>
      <c r="F199" s="311"/>
      <c r="G199" s="312">
        <v>62000</v>
      </c>
      <c r="H199" s="310"/>
      <c r="I199" s="311"/>
      <c r="J199" s="378">
        <v>55000</v>
      </c>
      <c r="K199" s="383"/>
      <c r="L199" s="363">
        <f>J199-G199</f>
        <v>-7000</v>
      </c>
      <c r="N199" s="46"/>
    </row>
    <row r="200" spans="1:14">
      <c r="A200" s="163">
        <v>32</v>
      </c>
      <c r="B200" s="163"/>
      <c r="C200" s="233" t="s">
        <v>746</v>
      </c>
      <c r="D200" s="361" t="s">
        <v>780</v>
      </c>
      <c r="E200" s="124"/>
      <c r="F200" s="6"/>
      <c r="G200" s="363">
        <v>50000</v>
      </c>
      <c r="H200" s="365"/>
      <c r="I200" s="366"/>
      <c r="J200" s="363">
        <v>50000</v>
      </c>
      <c r="K200" s="381"/>
      <c r="L200" s="363">
        <v>0</v>
      </c>
    </row>
    <row r="201" spans="1:14">
      <c r="A201" s="163">
        <v>33</v>
      </c>
      <c r="B201" s="163"/>
      <c r="C201" s="233" t="s">
        <v>746</v>
      </c>
      <c r="D201" s="361" t="s">
        <v>781</v>
      </c>
      <c r="E201" s="124"/>
      <c r="G201" s="363">
        <v>50500</v>
      </c>
      <c r="H201" s="365"/>
      <c r="I201" s="176"/>
      <c r="J201" s="363">
        <v>62500</v>
      </c>
      <c r="K201" s="381"/>
      <c r="L201" s="363">
        <f>J201-G201</f>
        <v>12000</v>
      </c>
      <c r="N201" s="46"/>
    </row>
    <row r="202" spans="1:14">
      <c r="A202" s="163">
        <v>34</v>
      </c>
      <c r="B202" s="124"/>
      <c r="C202" s="233" t="s">
        <v>746</v>
      </c>
      <c r="D202" s="361" t="s">
        <v>782</v>
      </c>
      <c r="E202" s="124"/>
      <c r="G202" s="363">
        <v>40850</v>
      </c>
      <c r="H202" s="365"/>
      <c r="I202" s="176"/>
      <c r="J202" s="363">
        <v>50000</v>
      </c>
      <c r="K202" s="381"/>
      <c r="L202" s="363">
        <f>J202-G202</f>
        <v>9150</v>
      </c>
    </row>
    <row r="203" spans="1:14">
      <c r="A203" s="163">
        <v>35</v>
      </c>
      <c r="B203" s="124"/>
      <c r="C203" s="233" t="s">
        <v>746</v>
      </c>
      <c r="D203" s="361" t="s">
        <v>783</v>
      </c>
      <c r="E203" s="124"/>
      <c r="G203" s="363">
        <v>40850</v>
      </c>
      <c r="H203" s="365"/>
      <c r="I203" s="176"/>
      <c r="J203" s="363">
        <v>50000</v>
      </c>
      <c r="K203" s="381"/>
      <c r="L203" s="363">
        <f>J203-G203</f>
        <v>9150</v>
      </c>
    </row>
    <row r="204" spans="1:14">
      <c r="A204" s="163">
        <v>36</v>
      </c>
      <c r="B204" s="124"/>
      <c r="C204" s="233" t="s">
        <v>746</v>
      </c>
      <c r="D204" s="361" t="s">
        <v>784</v>
      </c>
      <c r="E204" s="124"/>
      <c r="G204" s="363">
        <v>40800</v>
      </c>
      <c r="H204" s="365"/>
      <c r="I204" s="176"/>
      <c r="J204" s="363">
        <v>50000</v>
      </c>
      <c r="K204" s="381"/>
      <c r="L204" s="363">
        <f>J204-G204</f>
        <v>9200</v>
      </c>
    </row>
    <row r="205" spans="1:14">
      <c r="A205" s="163">
        <v>37</v>
      </c>
      <c r="B205" s="124"/>
      <c r="C205" s="233" t="s">
        <v>746</v>
      </c>
      <c r="D205" s="361" t="s">
        <v>785</v>
      </c>
      <c r="E205" s="124"/>
      <c r="G205" s="363">
        <v>50000</v>
      </c>
      <c r="H205" s="365"/>
      <c r="I205" s="176"/>
      <c r="J205" s="363">
        <v>50000</v>
      </c>
      <c r="K205" s="381"/>
      <c r="L205" s="363">
        <v>0</v>
      </c>
    </row>
    <row r="206" spans="1:14">
      <c r="A206" s="124"/>
      <c r="B206" s="369"/>
      <c r="C206" s="384"/>
      <c r="D206" s="361"/>
      <c r="E206" s="124"/>
      <c r="F206" s="6"/>
      <c r="G206" s="363"/>
      <c r="H206" s="365"/>
      <c r="I206" s="366"/>
      <c r="J206" s="363"/>
      <c r="K206" s="381"/>
      <c r="L206" s="363"/>
    </row>
    <row r="207" spans="1:14" ht="16.5">
      <c r="A207" s="385"/>
      <c r="B207" s="386"/>
      <c r="C207" s="387" t="s">
        <v>743</v>
      </c>
      <c r="D207" s="386"/>
      <c r="E207" s="388"/>
      <c r="F207" s="389" t="s">
        <v>36</v>
      </c>
      <c r="G207" s="390">
        <f>G205+G204+G203+G202+G201+G200+G199+G198+G174+G173+G172+G171+G170+G169+G168+G167+G166+G165+G164+G163+G162+G161+G160+G136+G135+G134+G133+G132+G131+G130+G129+G128+G127+G126+G125+G124+G123</f>
        <v>2000000</v>
      </c>
      <c r="H207" s="388"/>
      <c r="I207" s="391" t="s">
        <v>36</v>
      </c>
      <c r="J207" s="390">
        <f>J205+J204+J203+J202+J201+J200+J199+J198+J174+J173+J172+J171+J170+J169+J168+J167+J166+J165+J164+J163+J162+J161+J160+J136+J135+J134+J133+J132+J131+J130+J129+J128+J127+J126+J125+J124+J123</f>
        <v>2000000</v>
      </c>
      <c r="K207" s="391" t="s">
        <v>36</v>
      </c>
      <c r="L207" s="390">
        <f>L205+L204+L203+L202+L201+L200+L199+L198+L174+L173+L172+L171+L170+L169+L168+L167+L166+L165+L164+L163+L162+L161+L160+L136+L135+L134+L133+L132+L131+L130+L129+L128+L127+L126+L125+L124+L123</f>
        <v>0</v>
      </c>
      <c r="N207" s="46"/>
    </row>
    <row r="208" spans="1:14">
      <c r="A208" s="124"/>
      <c r="B208" s="163"/>
      <c r="C208" s="384"/>
      <c r="D208" s="361"/>
      <c r="E208" s="124"/>
      <c r="F208" s="6"/>
      <c r="G208" s="363"/>
      <c r="H208" s="365"/>
      <c r="I208" s="366"/>
      <c r="J208" s="363"/>
      <c r="K208" s="381"/>
      <c r="L208" s="363"/>
      <c r="N208" s="46"/>
    </row>
    <row r="209" spans="1:12">
      <c r="A209" s="124"/>
      <c r="B209" s="163"/>
      <c r="C209" s="384"/>
      <c r="D209" s="361"/>
      <c r="E209" s="124"/>
      <c r="F209" s="6"/>
      <c r="G209" s="363"/>
      <c r="H209" s="365"/>
      <c r="I209" s="362"/>
      <c r="J209" s="363"/>
      <c r="K209" s="381"/>
      <c r="L209" s="363"/>
    </row>
    <row r="210" spans="1:12">
      <c r="A210" s="124"/>
      <c r="B210" s="163"/>
      <c r="C210" s="384"/>
      <c r="D210" s="361"/>
      <c r="E210" s="124"/>
      <c r="F210" s="6"/>
      <c r="G210" s="363"/>
      <c r="H210" s="365"/>
      <c r="I210" s="362"/>
      <c r="J210" s="363"/>
      <c r="K210" s="381"/>
      <c r="L210" s="363"/>
    </row>
    <row r="211" spans="1:12">
      <c r="A211" s="124"/>
      <c r="B211" s="163"/>
      <c r="C211" s="384"/>
      <c r="D211" s="361"/>
      <c r="E211" s="124"/>
      <c r="F211" s="160"/>
      <c r="G211" s="363"/>
      <c r="H211" s="365"/>
      <c r="I211" s="362"/>
      <c r="J211" s="363"/>
      <c r="K211" s="381"/>
      <c r="L211" s="363"/>
    </row>
    <row r="212" spans="1:12">
      <c r="A212" s="127"/>
      <c r="B212" s="127"/>
      <c r="C212" s="129"/>
      <c r="D212" s="127"/>
      <c r="E212" s="127"/>
      <c r="F212" s="404"/>
      <c r="G212" s="129"/>
      <c r="H212" s="127"/>
      <c r="I212" s="404"/>
      <c r="J212" s="505"/>
      <c r="K212" s="506"/>
      <c r="L212" s="507"/>
    </row>
    <row r="214" spans="1:12" ht="15.75">
      <c r="B214" s="497" t="s">
        <v>703</v>
      </c>
      <c r="D214" s="497" t="s">
        <v>1080</v>
      </c>
      <c r="E214" s="497"/>
      <c r="F214" s="497"/>
      <c r="G214" s="497"/>
      <c r="H214" s="497" t="s">
        <v>1081</v>
      </c>
      <c r="I214" s="176"/>
      <c r="J214" s="176"/>
    </row>
    <row r="217" spans="1:12">
      <c r="C217" s="201" t="s">
        <v>1082</v>
      </c>
      <c r="D217" s="201" t="s">
        <v>1083</v>
      </c>
      <c r="E217" s="201"/>
      <c r="F217" s="201"/>
      <c r="G217" s="201"/>
      <c r="H217" s="201" t="s">
        <v>1084</v>
      </c>
      <c r="J217" s="201"/>
      <c r="K217" s="201"/>
      <c r="L217" s="201"/>
    </row>
    <row r="218" spans="1:12">
      <c r="C218" s="334" t="s">
        <v>1085</v>
      </c>
      <c r="D218" s="334" t="s">
        <v>1086</v>
      </c>
      <c r="E218" s="334"/>
      <c r="H218" s="334" t="s">
        <v>1087</v>
      </c>
      <c r="J218" s="334"/>
      <c r="K218" s="334"/>
    </row>
    <row r="219" spans="1:12">
      <c r="D219" s="334" t="s">
        <v>1088</v>
      </c>
      <c r="E219" s="334"/>
    </row>
    <row r="220" spans="1:12">
      <c r="D220" s="334" t="s">
        <v>1089</v>
      </c>
      <c r="E220" s="334"/>
    </row>
    <row r="221" spans="1:12">
      <c r="D221" s="334"/>
      <c r="E221" s="334"/>
    </row>
    <row r="222" spans="1:12">
      <c r="A222" s="1" t="s">
        <v>857</v>
      </c>
      <c r="B222" s="1"/>
      <c r="C222" s="1"/>
      <c r="L222" s="1" t="s">
        <v>1075</v>
      </c>
    </row>
    <row r="223" spans="1:12">
      <c r="A223" s="1" t="s">
        <v>1095</v>
      </c>
      <c r="B223" s="256"/>
      <c r="C223" s="256"/>
    </row>
    <row r="225" spans="1:14" ht="18">
      <c r="A225" s="471" t="s">
        <v>1077</v>
      </c>
      <c r="B225" s="471"/>
      <c r="C225" s="471"/>
      <c r="D225" s="471"/>
      <c r="E225" s="471"/>
      <c r="F225" s="471"/>
      <c r="G225" s="471"/>
      <c r="H225" s="471"/>
      <c r="I225" s="471"/>
      <c r="J225" s="471"/>
      <c r="K225" s="471"/>
      <c r="L225" s="471"/>
    </row>
    <row r="226" spans="1:14" ht="15.75">
      <c r="A226" s="472" t="s">
        <v>1096</v>
      </c>
      <c r="B226" s="472"/>
      <c r="C226" s="472"/>
      <c r="D226" s="472"/>
      <c r="E226" s="472"/>
      <c r="F226" s="472"/>
      <c r="G226" s="472"/>
      <c r="H226" s="472"/>
      <c r="I226" s="472"/>
      <c r="J226" s="472"/>
      <c r="K226" s="472"/>
      <c r="L226" s="472"/>
    </row>
    <row r="228" spans="1:14" ht="15.75">
      <c r="A228" s="474" t="s">
        <v>663</v>
      </c>
      <c r="B228" s="475"/>
      <c r="C228" s="476"/>
      <c r="D228" s="476"/>
      <c r="E228" s="477" t="s">
        <v>664</v>
      </c>
      <c r="F228" s="478"/>
      <c r="G228" s="479"/>
      <c r="H228" s="477" t="s">
        <v>665</v>
      </c>
      <c r="I228" s="478"/>
      <c r="J228" s="479"/>
      <c r="K228" s="480"/>
      <c r="L228" s="481"/>
    </row>
    <row r="229" spans="1:14" ht="15.75">
      <c r="A229" s="482" t="s">
        <v>667</v>
      </c>
      <c r="B229" s="483"/>
      <c r="C229" s="484" t="s">
        <v>668</v>
      </c>
      <c r="D229" s="484" t="s">
        <v>669</v>
      </c>
      <c r="E229" s="477" t="s">
        <v>670</v>
      </c>
      <c r="F229" s="478"/>
      <c r="G229" s="479"/>
      <c r="H229" s="477" t="s">
        <v>670</v>
      </c>
      <c r="I229" s="478"/>
      <c r="J229" s="479"/>
      <c r="K229" s="485" t="s">
        <v>666</v>
      </c>
      <c r="L229" s="486"/>
    </row>
    <row r="230" spans="1:14" ht="15.75">
      <c r="A230" s="487" t="s">
        <v>672</v>
      </c>
      <c r="B230" s="488" t="s">
        <v>673</v>
      </c>
      <c r="C230" s="489"/>
      <c r="D230" s="489"/>
      <c r="E230" s="487" t="s">
        <v>674</v>
      </c>
      <c r="F230" s="490" t="s">
        <v>675</v>
      </c>
      <c r="G230" s="491"/>
      <c r="H230" s="487" t="s">
        <v>674</v>
      </c>
      <c r="I230" s="474" t="s">
        <v>675</v>
      </c>
      <c r="J230" s="475"/>
      <c r="K230" s="485" t="s">
        <v>671</v>
      </c>
      <c r="L230" s="486"/>
    </row>
    <row r="231" spans="1:14">
      <c r="A231" s="492">
        <v>1</v>
      </c>
      <c r="B231" s="493">
        <v>2</v>
      </c>
      <c r="C231" s="492">
        <v>3</v>
      </c>
      <c r="D231" s="492">
        <v>4</v>
      </c>
      <c r="E231" s="492">
        <v>5</v>
      </c>
      <c r="F231" s="494">
        <v>6</v>
      </c>
      <c r="G231" s="495"/>
      <c r="H231" s="492">
        <v>7</v>
      </c>
      <c r="I231" s="494">
        <v>8</v>
      </c>
      <c r="J231" s="495"/>
      <c r="K231" s="494">
        <v>9</v>
      </c>
      <c r="L231" s="495"/>
    </row>
    <row r="232" spans="1:14" ht="16.5">
      <c r="A232" s="308"/>
      <c r="B232" s="341"/>
      <c r="C232" s="299" t="s">
        <v>676</v>
      </c>
      <c r="D232" s="309"/>
      <c r="E232" s="317"/>
      <c r="F232" s="311"/>
      <c r="G232" s="312"/>
      <c r="H232" s="317"/>
      <c r="I232" s="311"/>
      <c r="J232" s="364"/>
      <c r="K232" s="311"/>
      <c r="L232" s="312"/>
    </row>
    <row r="233" spans="1:14" ht="14.25" customHeight="1">
      <c r="A233" s="308"/>
      <c r="B233" s="341"/>
      <c r="C233" s="233"/>
      <c r="D233" s="309"/>
      <c r="E233" s="317"/>
      <c r="F233" s="311"/>
      <c r="G233" s="312"/>
      <c r="H233" s="317"/>
      <c r="I233" s="311"/>
      <c r="J233" s="364"/>
      <c r="K233" s="311"/>
      <c r="L233" s="312"/>
    </row>
    <row r="234" spans="1:14" ht="16.5">
      <c r="A234" s="308">
        <v>1</v>
      </c>
      <c r="B234" s="341"/>
      <c r="C234" s="233" t="s">
        <v>788</v>
      </c>
      <c r="D234" s="309" t="s">
        <v>789</v>
      </c>
      <c r="E234" s="317" t="s">
        <v>790</v>
      </c>
      <c r="F234" s="311" t="s">
        <v>36</v>
      </c>
      <c r="G234" s="364">
        <v>643284</v>
      </c>
      <c r="H234" s="317" t="s">
        <v>791</v>
      </c>
      <c r="I234" s="311" t="s">
        <v>36</v>
      </c>
      <c r="J234" s="364">
        <v>741948</v>
      </c>
      <c r="K234" s="311" t="s">
        <v>36</v>
      </c>
      <c r="L234" s="312">
        <f>J234-G234</f>
        <v>98664</v>
      </c>
    </row>
    <row r="235" spans="1:14" ht="14.25" customHeight="1">
      <c r="A235" s="308"/>
      <c r="B235" s="341"/>
      <c r="C235" s="233"/>
      <c r="D235" s="309"/>
      <c r="E235" s="317"/>
      <c r="F235" s="313"/>
      <c r="G235" s="312"/>
      <c r="H235" s="317"/>
      <c r="I235" s="313"/>
      <c r="J235" s="312"/>
      <c r="K235" s="311"/>
      <c r="L235" s="312"/>
    </row>
    <row r="236" spans="1:14" ht="16.5">
      <c r="A236" s="308">
        <v>2</v>
      </c>
      <c r="B236" s="341"/>
      <c r="C236" s="86" t="s">
        <v>792</v>
      </c>
      <c r="D236" s="319" t="s">
        <v>793</v>
      </c>
      <c r="E236" s="310" t="s">
        <v>794</v>
      </c>
      <c r="F236" s="311"/>
      <c r="G236" s="364">
        <v>587664</v>
      </c>
      <c r="H236" s="310" t="s">
        <v>795</v>
      </c>
      <c r="I236" s="311"/>
      <c r="J236" s="364">
        <v>669576</v>
      </c>
      <c r="K236" s="313"/>
      <c r="L236" s="312">
        <v>81912</v>
      </c>
      <c r="N236" s="46"/>
    </row>
    <row r="237" spans="1:14" ht="14.25" customHeight="1">
      <c r="A237" s="394"/>
      <c r="B237" s="341"/>
      <c r="C237" s="77"/>
      <c r="D237" s="77"/>
      <c r="E237" s="310"/>
      <c r="F237" s="315"/>
      <c r="G237" s="312"/>
      <c r="H237" s="310"/>
      <c r="I237" s="315"/>
      <c r="J237" s="312"/>
      <c r="K237" s="316"/>
      <c r="L237" s="312"/>
    </row>
    <row r="238" spans="1:14" ht="16.5">
      <c r="A238" s="308">
        <v>3</v>
      </c>
      <c r="B238" s="308"/>
      <c r="C238" s="77" t="s">
        <v>792</v>
      </c>
      <c r="D238" s="319" t="s">
        <v>796</v>
      </c>
      <c r="E238" s="310" t="s">
        <v>794</v>
      </c>
      <c r="F238" s="316"/>
      <c r="G238" s="312">
        <v>587664</v>
      </c>
      <c r="H238" s="310" t="s">
        <v>795</v>
      </c>
      <c r="I238" s="316"/>
      <c r="J238" s="312">
        <v>669576</v>
      </c>
      <c r="K238" s="316"/>
      <c r="L238" s="312">
        <v>81912</v>
      </c>
      <c r="N238" s="46"/>
    </row>
    <row r="239" spans="1:14" ht="14.25" customHeight="1">
      <c r="A239" s="307"/>
      <c r="B239" s="395"/>
      <c r="C239" s="77"/>
      <c r="D239" s="319"/>
      <c r="E239" s="310"/>
      <c r="F239" s="316"/>
      <c r="G239" s="312"/>
      <c r="H239" s="310"/>
      <c r="I239" s="316"/>
      <c r="J239" s="312"/>
      <c r="K239" s="316"/>
      <c r="L239" s="312"/>
    </row>
    <row r="240" spans="1:14" ht="16.5">
      <c r="A240" s="308">
        <v>4</v>
      </c>
      <c r="B240" s="395"/>
      <c r="C240" s="396" t="s">
        <v>792</v>
      </c>
      <c r="D240" s="319" t="s">
        <v>797</v>
      </c>
      <c r="E240" s="310" t="s">
        <v>794</v>
      </c>
      <c r="F240" s="316"/>
      <c r="G240" s="312">
        <v>587664</v>
      </c>
      <c r="H240" s="310" t="s">
        <v>795</v>
      </c>
      <c r="I240" s="316"/>
      <c r="J240" s="312">
        <v>669576</v>
      </c>
      <c r="K240" s="397"/>
      <c r="L240" s="312">
        <v>81912</v>
      </c>
      <c r="N240" s="46"/>
    </row>
    <row r="241" spans="1:14" ht="14.25" customHeight="1">
      <c r="A241" s="308"/>
      <c r="B241" s="395"/>
      <c r="C241" s="77"/>
      <c r="D241" s="319"/>
      <c r="E241" s="310"/>
      <c r="F241" s="316"/>
      <c r="G241" s="312"/>
      <c r="H241" s="310"/>
      <c r="I241" s="316"/>
      <c r="J241" s="312"/>
      <c r="K241" s="316"/>
      <c r="L241" s="312"/>
    </row>
    <row r="242" spans="1:14" ht="16.5">
      <c r="A242" s="308">
        <v>5</v>
      </c>
      <c r="B242" s="77"/>
      <c r="C242" s="77" t="s">
        <v>792</v>
      </c>
      <c r="D242" s="319" t="s">
        <v>798</v>
      </c>
      <c r="E242" s="310" t="s">
        <v>689</v>
      </c>
      <c r="F242" s="316"/>
      <c r="G242" s="312">
        <v>579744</v>
      </c>
      <c r="H242" s="310" t="s">
        <v>690</v>
      </c>
      <c r="I242" s="316"/>
      <c r="J242" s="312">
        <v>659688</v>
      </c>
      <c r="K242" s="316"/>
      <c r="L242" s="312">
        <f>J242-G242</f>
        <v>79944</v>
      </c>
    </row>
    <row r="243" spans="1:14" ht="14.25" customHeight="1">
      <c r="A243" s="308"/>
      <c r="B243" s="77"/>
      <c r="C243" s="77"/>
      <c r="D243" s="319"/>
      <c r="E243" s="310"/>
      <c r="F243" s="316"/>
      <c r="G243" s="312"/>
      <c r="H243" s="310"/>
      <c r="I243" s="316"/>
      <c r="J243" s="312"/>
      <c r="K243" s="316"/>
      <c r="L243" s="312"/>
    </row>
    <row r="244" spans="1:14" ht="16.5">
      <c r="A244" s="308">
        <v>6</v>
      </c>
      <c r="B244" s="77"/>
      <c r="C244" s="77" t="s">
        <v>792</v>
      </c>
      <c r="D244" s="319" t="s">
        <v>799</v>
      </c>
      <c r="E244" s="310" t="s">
        <v>689</v>
      </c>
      <c r="F244" s="316"/>
      <c r="G244" s="312">
        <v>579744</v>
      </c>
      <c r="H244" s="310" t="s">
        <v>690</v>
      </c>
      <c r="I244" s="316"/>
      <c r="J244" s="312">
        <v>659688</v>
      </c>
      <c r="K244" s="316"/>
      <c r="L244" s="312">
        <f>J244-G244</f>
        <v>79944</v>
      </c>
    </row>
    <row r="245" spans="1:14" ht="14.25" customHeight="1">
      <c r="A245" s="308"/>
      <c r="B245" s="308"/>
      <c r="C245" s="77"/>
      <c r="D245" s="319"/>
      <c r="E245" s="310"/>
      <c r="F245" s="316"/>
      <c r="G245" s="312"/>
      <c r="H245" s="310"/>
      <c r="I245" s="316"/>
      <c r="J245" s="312"/>
      <c r="K245" s="316"/>
      <c r="L245" s="312"/>
    </row>
    <row r="246" spans="1:14" ht="16.5">
      <c r="A246" s="308">
        <v>7</v>
      </c>
      <c r="B246" s="77"/>
      <c r="C246" s="77" t="s">
        <v>792</v>
      </c>
      <c r="D246" s="319" t="s">
        <v>800</v>
      </c>
      <c r="E246" s="310" t="s">
        <v>794</v>
      </c>
      <c r="F246" s="316"/>
      <c r="G246" s="312">
        <v>587664</v>
      </c>
      <c r="H246" s="310" t="s">
        <v>795</v>
      </c>
      <c r="I246" s="316"/>
      <c r="J246" s="312">
        <v>669576</v>
      </c>
      <c r="K246" s="316"/>
      <c r="L246" s="312">
        <v>81912</v>
      </c>
      <c r="N246" s="46"/>
    </row>
    <row r="247" spans="1:14" ht="14.25" customHeight="1">
      <c r="A247" s="308"/>
      <c r="B247" s="77"/>
      <c r="C247" s="396"/>
      <c r="D247" s="319"/>
      <c r="E247" s="310"/>
      <c r="F247" s="316"/>
      <c r="G247" s="312"/>
      <c r="H247" s="310"/>
      <c r="I247" s="316"/>
      <c r="J247" s="312"/>
      <c r="K247" s="397"/>
      <c r="L247" s="312"/>
    </row>
    <row r="248" spans="1:14" ht="16.5">
      <c r="A248" s="308">
        <v>8</v>
      </c>
      <c r="B248" s="77"/>
      <c r="C248" s="77" t="s">
        <v>792</v>
      </c>
      <c r="D248" s="319" t="s">
        <v>801</v>
      </c>
      <c r="E248" s="310" t="s">
        <v>689</v>
      </c>
      <c r="F248" s="316"/>
      <c r="G248" s="312">
        <v>579744</v>
      </c>
      <c r="H248" s="310" t="s">
        <v>690</v>
      </c>
      <c r="I248" s="316"/>
      <c r="J248" s="312">
        <v>659688</v>
      </c>
      <c r="K248" s="316"/>
      <c r="L248" s="312">
        <v>79944</v>
      </c>
      <c r="N248" s="46"/>
    </row>
    <row r="249" spans="1:14" ht="14.25" customHeight="1">
      <c r="A249" s="127"/>
      <c r="B249" s="129"/>
      <c r="C249" s="127"/>
      <c r="D249" s="127"/>
      <c r="E249" s="127"/>
      <c r="F249" s="404"/>
      <c r="G249" s="129"/>
      <c r="H249" s="127"/>
      <c r="I249" s="404"/>
      <c r="J249" s="129"/>
      <c r="K249" s="404"/>
      <c r="L249" s="129"/>
    </row>
    <row r="250" spans="1:14" ht="12.75" customHeight="1"/>
    <row r="251" spans="1:14" ht="15.75">
      <c r="B251" s="497" t="s">
        <v>703</v>
      </c>
      <c r="D251" s="497" t="s">
        <v>1080</v>
      </c>
      <c r="E251" s="497"/>
      <c r="F251" s="497"/>
      <c r="G251" s="497"/>
      <c r="H251" s="497" t="s">
        <v>1081</v>
      </c>
      <c r="I251" s="176"/>
      <c r="J251" s="176"/>
    </row>
    <row r="254" spans="1:14">
      <c r="C254" s="508" t="s">
        <v>1097</v>
      </c>
      <c r="D254" s="201" t="s">
        <v>1083</v>
      </c>
      <c r="E254" s="201"/>
      <c r="F254" s="201"/>
      <c r="G254" s="201"/>
      <c r="H254" s="201" t="s">
        <v>1084</v>
      </c>
      <c r="J254" s="201"/>
      <c r="K254" s="201"/>
      <c r="L254" s="201"/>
    </row>
    <row r="255" spans="1:14">
      <c r="C255" s="334" t="s">
        <v>1098</v>
      </c>
      <c r="D255" s="334" t="s">
        <v>1086</v>
      </c>
      <c r="E255" s="334"/>
      <c r="H255" s="334" t="s">
        <v>1087</v>
      </c>
      <c r="J255" s="334"/>
      <c r="K255" s="334"/>
    </row>
    <row r="256" spans="1:14">
      <c r="D256" s="334" t="s">
        <v>1088</v>
      </c>
      <c r="E256" s="334"/>
    </row>
    <row r="257" spans="1:14">
      <c r="D257" s="334" t="s">
        <v>1089</v>
      </c>
      <c r="E257" s="334"/>
    </row>
    <row r="258" spans="1:14">
      <c r="D258" s="334"/>
      <c r="E258" s="334"/>
    </row>
    <row r="259" spans="1:14">
      <c r="A259" s="1" t="s">
        <v>857</v>
      </c>
      <c r="B259" s="1"/>
      <c r="C259" s="1"/>
      <c r="L259" s="1" t="s">
        <v>1075</v>
      </c>
    </row>
    <row r="260" spans="1:14">
      <c r="A260" s="1" t="s">
        <v>1099</v>
      </c>
      <c r="B260" s="256"/>
      <c r="C260" s="256"/>
    </row>
    <row r="262" spans="1:14" ht="18">
      <c r="A262" s="471" t="s">
        <v>1077</v>
      </c>
      <c r="B262" s="471"/>
      <c r="C262" s="471"/>
      <c r="D262" s="471"/>
      <c r="E262" s="471"/>
      <c r="F262" s="471"/>
      <c r="G262" s="471"/>
      <c r="H262" s="471"/>
      <c r="I262" s="471"/>
      <c r="J262" s="471"/>
      <c r="K262" s="471"/>
      <c r="L262" s="471"/>
    </row>
    <row r="263" spans="1:14" ht="15.75">
      <c r="A263" s="472" t="s">
        <v>1100</v>
      </c>
      <c r="B263" s="472"/>
      <c r="C263" s="472"/>
      <c r="D263" s="472"/>
      <c r="E263" s="472"/>
      <c r="F263" s="472"/>
      <c r="G263" s="472"/>
      <c r="H263" s="472"/>
      <c r="I263" s="472"/>
      <c r="J263" s="472"/>
      <c r="K263" s="472"/>
      <c r="L263" s="472"/>
    </row>
    <row r="264" spans="1:14">
      <c r="A264" s="473"/>
      <c r="B264" s="473"/>
      <c r="C264" s="473"/>
      <c r="D264" s="473"/>
      <c r="E264" s="473"/>
      <c r="F264" s="473"/>
      <c r="G264" s="473"/>
      <c r="H264" s="473"/>
      <c r="I264" s="473"/>
      <c r="J264" s="473"/>
      <c r="K264" s="473"/>
      <c r="L264" s="473"/>
    </row>
    <row r="266" spans="1:14" ht="15.75">
      <c r="A266" s="474" t="s">
        <v>663</v>
      </c>
      <c r="B266" s="475"/>
      <c r="C266" s="476"/>
      <c r="D266" s="509"/>
      <c r="E266" s="477" t="s">
        <v>664</v>
      </c>
      <c r="F266" s="478"/>
      <c r="G266" s="479"/>
      <c r="H266" s="477" t="s">
        <v>665</v>
      </c>
      <c r="I266" s="478"/>
      <c r="J266" s="479"/>
      <c r="K266" s="480"/>
      <c r="L266" s="481"/>
    </row>
    <row r="267" spans="1:14" ht="15.75">
      <c r="A267" s="482" t="s">
        <v>667</v>
      </c>
      <c r="B267" s="483"/>
      <c r="C267" s="484" t="s">
        <v>668</v>
      </c>
      <c r="D267" s="498" t="s">
        <v>669</v>
      </c>
      <c r="E267" s="477" t="s">
        <v>670</v>
      </c>
      <c r="F267" s="478"/>
      <c r="G267" s="479"/>
      <c r="H267" s="477" t="s">
        <v>670</v>
      </c>
      <c r="I267" s="478"/>
      <c r="J267" s="479"/>
      <c r="K267" s="485" t="s">
        <v>666</v>
      </c>
      <c r="L267" s="486"/>
    </row>
    <row r="268" spans="1:14" ht="15.75">
      <c r="A268" s="487" t="s">
        <v>672</v>
      </c>
      <c r="B268" s="488" t="s">
        <v>673</v>
      </c>
      <c r="C268" s="489"/>
      <c r="D268" s="489"/>
      <c r="E268" s="487" t="s">
        <v>674</v>
      </c>
      <c r="F268" s="490" t="s">
        <v>675</v>
      </c>
      <c r="G268" s="491"/>
      <c r="H268" s="487" t="s">
        <v>674</v>
      </c>
      <c r="I268" s="474" t="s">
        <v>675</v>
      </c>
      <c r="J268" s="475"/>
      <c r="K268" s="485" t="s">
        <v>671</v>
      </c>
      <c r="L268" s="486"/>
    </row>
    <row r="269" spans="1:14">
      <c r="A269" s="492">
        <v>1</v>
      </c>
      <c r="B269" s="493">
        <v>2</v>
      </c>
      <c r="C269" s="492">
        <v>3</v>
      </c>
      <c r="D269" s="492">
        <v>4</v>
      </c>
      <c r="E269" s="492">
        <v>5</v>
      </c>
      <c r="F269" s="494">
        <v>6</v>
      </c>
      <c r="G269" s="495"/>
      <c r="H269" s="492">
        <v>7</v>
      </c>
      <c r="I269" s="494">
        <v>8</v>
      </c>
      <c r="J269" s="495"/>
      <c r="K269" s="494">
        <v>9</v>
      </c>
      <c r="L269" s="495"/>
    </row>
    <row r="270" spans="1:14" ht="16.5">
      <c r="A270" s="308">
        <v>9</v>
      </c>
      <c r="B270" s="308"/>
      <c r="C270" s="77" t="s">
        <v>792</v>
      </c>
      <c r="D270" s="319" t="s">
        <v>804</v>
      </c>
      <c r="E270" s="310" t="s">
        <v>689</v>
      </c>
      <c r="F270" s="316"/>
      <c r="G270" s="312">
        <v>579744</v>
      </c>
      <c r="H270" s="310" t="s">
        <v>690</v>
      </c>
      <c r="I270" s="316"/>
      <c r="J270" s="312">
        <v>659688</v>
      </c>
      <c r="K270" s="316"/>
      <c r="L270" s="312">
        <v>79944</v>
      </c>
      <c r="N270" s="46"/>
    </row>
    <row r="271" spans="1:14" ht="16.5">
      <c r="A271" s="308"/>
      <c r="B271" s="308"/>
      <c r="C271" s="77"/>
      <c r="D271" s="319"/>
      <c r="E271" s="310"/>
      <c r="F271" s="316"/>
      <c r="G271" s="312"/>
      <c r="H271" s="310"/>
      <c r="I271" s="316"/>
      <c r="J271" s="312"/>
      <c r="K271" s="316"/>
      <c r="L271" s="312"/>
    </row>
    <row r="272" spans="1:14" ht="16.5">
      <c r="A272" s="308">
        <v>10</v>
      </c>
      <c r="B272" s="308"/>
      <c r="C272" s="77" t="s">
        <v>792</v>
      </c>
      <c r="D272" s="319" t="s">
        <v>805</v>
      </c>
      <c r="E272" s="310" t="s">
        <v>794</v>
      </c>
      <c r="F272" s="316"/>
      <c r="G272" s="312">
        <v>587664</v>
      </c>
      <c r="H272" s="310" t="s">
        <v>795</v>
      </c>
      <c r="I272" s="316"/>
      <c r="J272" s="312">
        <v>669576</v>
      </c>
      <c r="K272" s="316"/>
      <c r="L272" s="312">
        <f>J272-G272</f>
        <v>81912</v>
      </c>
    </row>
    <row r="273" spans="1:14" ht="16.5">
      <c r="A273" s="308"/>
      <c r="B273" s="308"/>
      <c r="C273" s="319" t="s">
        <v>806</v>
      </c>
      <c r="D273" s="319"/>
      <c r="E273" s="310"/>
      <c r="F273" s="316"/>
      <c r="G273" s="312"/>
      <c r="H273" s="310"/>
      <c r="I273" s="316"/>
      <c r="J273" s="312"/>
      <c r="K273" s="316"/>
      <c r="L273" s="312"/>
    </row>
    <row r="274" spans="1:14" ht="16.5">
      <c r="A274" s="308"/>
      <c r="B274" s="308"/>
      <c r="C274" s="77"/>
      <c r="D274" s="319"/>
      <c r="E274" s="310"/>
      <c r="F274" s="316"/>
      <c r="G274" s="312"/>
      <c r="H274" s="310"/>
      <c r="I274" s="316"/>
      <c r="J274" s="312"/>
      <c r="K274" s="316"/>
      <c r="L274" s="312"/>
    </row>
    <row r="275" spans="1:14" ht="16.5">
      <c r="A275" s="308">
        <v>11</v>
      </c>
      <c r="B275" s="308"/>
      <c r="C275" s="77" t="s">
        <v>792</v>
      </c>
      <c r="D275" s="319" t="s">
        <v>807</v>
      </c>
      <c r="E275" s="310" t="s">
        <v>689</v>
      </c>
      <c r="F275" s="316"/>
      <c r="G275" s="312">
        <v>579744</v>
      </c>
      <c r="H275" s="310" t="s">
        <v>690</v>
      </c>
      <c r="I275" s="316"/>
      <c r="J275" s="312">
        <v>659688</v>
      </c>
      <c r="K275" s="316"/>
      <c r="L275" s="312">
        <v>79944</v>
      </c>
      <c r="N275" s="46"/>
    </row>
    <row r="276" spans="1:14" ht="16.5">
      <c r="A276" s="308"/>
      <c r="B276" s="308"/>
      <c r="C276" s="319" t="s">
        <v>808</v>
      </c>
      <c r="D276" s="319"/>
      <c r="E276" s="310"/>
      <c r="F276" s="316"/>
      <c r="G276" s="312"/>
      <c r="H276" s="310"/>
      <c r="I276" s="316"/>
      <c r="J276" s="312"/>
      <c r="K276" s="316"/>
      <c r="L276" s="312"/>
    </row>
    <row r="277" spans="1:14" ht="16.5">
      <c r="A277" s="308"/>
      <c r="B277" s="308"/>
      <c r="C277" s="77"/>
      <c r="D277" s="319"/>
      <c r="E277" s="310"/>
      <c r="F277" s="316"/>
      <c r="G277" s="312"/>
      <c r="H277" s="310"/>
      <c r="I277" s="316"/>
      <c r="J277" s="312"/>
      <c r="K277" s="316"/>
      <c r="L277" s="312"/>
    </row>
    <row r="278" spans="1:14" ht="16.5">
      <c r="A278" s="308">
        <v>12</v>
      </c>
      <c r="B278" s="308"/>
      <c r="C278" s="77" t="s">
        <v>809</v>
      </c>
      <c r="D278" s="319" t="s">
        <v>810</v>
      </c>
      <c r="E278" s="310" t="s">
        <v>701</v>
      </c>
      <c r="F278" s="316"/>
      <c r="G278" s="312">
        <v>142368</v>
      </c>
      <c r="H278" s="310" t="s">
        <v>702</v>
      </c>
      <c r="I278" s="316"/>
      <c r="J278" s="312">
        <v>146544</v>
      </c>
      <c r="K278" s="316"/>
      <c r="L278" s="312">
        <f>J278-G278</f>
        <v>4176</v>
      </c>
      <c r="N278" s="46"/>
    </row>
    <row r="279" spans="1:14" ht="16.5">
      <c r="A279" s="308"/>
      <c r="B279" s="308"/>
      <c r="C279" s="77"/>
      <c r="D279" s="319"/>
      <c r="E279" s="310"/>
      <c r="F279" s="316"/>
      <c r="G279" s="312"/>
      <c r="H279" s="310"/>
      <c r="I279" s="316"/>
      <c r="J279" s="312"/>
      <c r="K279" s="316"/>
      <c r="L279" s="312"/>
    </row>
    <row r="280" spans="1:14" ht="16.5">
      <c r="A280" s="308">
        <v>13</v>
      </c>
      <c r="B280" s="308"/>
      <c r="C280" s="77" t="s">
        <v>811</v>
      </c>
      <c r="D280" s="319" t="s">
        <v>812</v>
      </c>
      <c r="E280" s="310" t="s">
        <v>718</v>
      </c>
      <c r="F280" s="316"/>
      <c r="G280" s="312">
        <v>124656</v>
      </c>
      <c r="H280" s="310" t="s">
        <v>719</v>
      </c>
      <c r="I280" s="316"/>
      <c r="J280" s="312">
        <v>129060</v>
      </c>
      <c r="K280" s="316"/>
      <c r="L280" s="312">
        <v>4404</v>
      </c>
      <c r="N280" s="46"/>
    </row>
    <row r="281" spans="1:14" ht="16.5">
      <c r="A281" s="308"/>
      <c r="B281" s="308"/>
      <c r="C281" s="77"/>
      <c r="D281" s="319"/>
      <c r="E281" s="310"/>
      <c r="F281" s="316"/>
      <c r="G281" s="312"/>
      <c r="H281" s="310"/>
      <c r="I281" s="316"/>
      <c r="J281" s="312"/>
      <c r="K281" s="316"/>
      <c r="L281" s="312"/>
    </row>
    <row r="282" spans="1:14" ht="16.5">
      <c r="A282" s="308">
        <v>14</v>
      </c>
      <c r="B282" s="308"/>
      <c r="C282" s="77" t="s">
        <v>681</v>
      </c>
      <c r="D282" s="319" t="s">
        <v>813</v>
      </c>
      <c r="E282" s="310" t="s">
        <v>693</v>
      </c>
      <c r="F282" s="316"/>
      <c r="G282" s="312">
        <v>113316</v>
      </c>
      <c r="H282" s="310" t="s">
        <v>684</v>
      </c>
      <c r="I282" s="316"/>
      <c r="J282" s="312">
        <v>114072</v>
      </c>
      <c r="K282" s="316"/>
      <c r="L282" s="312">
        <f>J282-G282</f>
        <v>756</v>
      </c>
      <c r="N282" s="46"/>
    </row>
    <row r="283" spans="1:14">
      <c r="A283" s="124"/>
      <c r="B283" s="125"/>
      <c r="C283" s="124"/>
      <c r="D283" s="124"/>
      <c r="E283" s="124"/>
      <c r="F283" s="6"/>
      <c r="G283" s="125"/>
      <c r="H283" s="124"/>
      <c r="I283" s="160"/>
      <c r="J283" s="125"/>
      <c r="K283" s="160"/>
      <c r="L283" s="125"/>
    </row>
    <row r="284" spans="1:14" ht="16.5">
      <c r="A284" s="385"/>
      <c r="B284" s="386"/>
      <c r="C284" s="387" t="s">
        <v>743</v>
      </c>
      <c r="D284" s="386"/>
      <c r="E284" s="388"/>
      <c r="F284" s="389" t="s">
        <v>36</v>
      </c>
      <c r="G284" s="390">
        <f>G282+G280+G278+G275+G272+G270+G248+G246+G244+G242+G240+G238+G236+G234</f>
        <v>6860664</v>
      </c>
      <c r="H284" s="388"/>
      <c r="I284" s="391" t="s">
        <v>36</v>
      </c>
      <c r="J284" s="390">
        <f>J234+J236+J238+J240+J242+J244+J246+J248+J270+J272+J275+J278+J280+J282</f>
        <v>7777944</v>
      </c>
      <c r="K284" s="391" t="s">
        <v>36</v>
      </c>
      <c r="L284" s="390">
        <f>L234+L236+L238+L240+L242+L244+L246+L248+L270+L272+L275+L278+L280+L282</f>
        <v>917280</v>
      </c>
      <c r="N284" s="46"/>
    </row>
    <row r="285" spans="1:14">
      <c r="A285" s="127"/>
      <c r="B285" s="129"/>
      <c r="C285" s="127"/>
      <c r="D285" s="127"/>
      <c r="E285" s="127"/>
      <c r="F285" s="128"/>
      <c r="G285" s="129"/>
      <c r="H285" s="127"/>
      <c r="I285" s="404"/>
      <c r="J285" s="129"/>
      <c r="K285" s="404"/>
      <c r="L285" s="129"/>
    </row>
    <row r="287" spans="1:14" ht="15.75">
      <c r="B287" s="497" t="s">
        <v>703</v>
      </c>
      <c r="D287" s="497" t="s">
        <v>1080</v>
      </c>
      <c r="E287" s="497"/>
      <c r="F287" s="497"/>
      <c r="G287" s="497"/>
      <c r="H287" s="497" t="s">
        <v>1081</v>
      </c>
      <c r="I287" s="176"/>
      <c r="J287" s="176"/>
    </row>
    <row r="290" spans="1:12">
      <c r="C290" s="508" t="s">
        <v>1097</v>
      </c>
      <c r="D290" s="201" t="s">
        <v>1083</v>
      </c>
      <c r="E290" s="201"/>
      <c r="F290" s="201"/>
      <c r="G290" s="201"/>
      <c r="H290" s="201" t="s">
        <v>1084</v>
      </c>
      <c r="J290" s="201"/>
      <c r="K290" s="201"/>
      <c r="L290" s="201"/>
    </row>
    <row r="291" spans="1:12">
      <c r="C291" s="334" t="s">
        <v>1098</v>
      </c>
      <c r="D291" s="334" t="s">
        <v>1086</v>
      </c>
      <c r="E291" s="334"/>
      <c r="H291" s="334" t="s">
        <v>1087</v>
      </c>
      <c r="J291" s="334"/>
      <c r="K291" s="334"/>
    </row>
    <row r="292" spans="1:12">
      <c r="D292" s="334" t="s">
        <v>1088</v>
      </c>
      <c r="E292" s="334"/>
    </row>
    <row r="293" spans="1:12">
      <c r="D293" s="334" t="s">
        <v>1089</v>
      </c>
      <c r="E293" s="334"/>
    </row>
    <row r="295" spans="1:12">
      <c r="A295" s="1" t="s">
        <v>857</v>
      </c>
      <c r="B295" s="1"/>
      <c r="C295" s="1"/>
      <c r="L295" s="1" t="s">
        <v>1075</v>
      </c>
    </row>
    <row r="296" spans="1:12">
      <c r="A296" s="1" t="s">
        <v>1101</v>
      </c>
      <c r="B296" s="256"/>
      <c r="C296" s="256"/>
    </row>
    <row r="298" spans="1:12" ht="18">
      <c r="A298" s="471" t="s">
        <v>1077</v>
      </c>
      <c r="B298" s="471"/>
      <c r="C298" s="471"/>
      <c r="D298" s="471"/>
      <c r="E298" s="471"/>
      <c r="F298" s="471"/>
      <c r="G298" s="471"/>
      <c r="H298" s="471"/>
      <c r="I298" s="471"/>
      <c r="J298" s="471"/>
      <c r="K298" s="471"/>
      <c r="L298" s="471"/>
    </row>
    <row r="299" spans="1:12" ht="15.75">
      <c r="A299" s="472" t="s">
        <v>1102</v>
      </c>
      <c r="B299" s="472"/>
      <c r="C299" s="472"/>
      <c r="D299" s="472"/>
      <c r="E299" s="472"/>
      <c r="F299" s="472"/>
      <c r="G299" s="472"/>
      <c r="H299" s="472"/>
      <c r="I299" s="472"/>
      <c r="J299" s="472"/>
      <c r="K299" s="472"/>
      <c r="L299" s="472"/>
    </row>
    <row r="300" spans="1:12" ht="15" customHeight="1">
      <c r="A300" s="473"/>
      <c r="B300" s="473"/>
      <c r="C300" s="473"/>
      <c r="D300" s="473"/>
      <c r="E300" s="473"/>
      <c r="F300" s="473"/>
      <c r="G300" s="473"/>
      <c r="H300" s="473"/>
      <c r="I300" s="473"/>
      <c r="J300" s="473"/>
      <c r="K300" s="473"/>
      <c r="L300" s="473"/>
    </row>
    <row r="302" spans="1:12" ht="15.75">
      <c r="A302" s="474" t="s">
        <v>663</v>
      </c>
      <c r="B302" s="475"/>
      <c r="C302" s="476"/>
      <c r="D302" s="476"/>
      <c r="E302" s="477" t="s">
        <v>664</v>
      </c>
      <c r="F302" s="478"/>
      <c r="G302" s="479"/>
      <c r="H302" s="477" t="s">
        <v>665</v>
      </c>
      <c r="I302" s="478"/>
      <c r="J302" s="479"/>
      <c r="K302" s="480"/>
      <c r="L302" s="481"/>
    </row>
    <row r="303" spans="1:12" ht="15.75">
      <c r="A303" s="482" t="s">
        <v>667</v>
      </c>
      <c r="B303" s="483"/>
      <c r="C303" s="484" t="s">
        <v>668</v>
      </c>
      <c r="D303" s="484" t="s">
        <v>669</v>
      </c>
      <c r="E303" s="477" t="s">
        <v>670</v>
      </c>
      <c r="F303" s="478"/>
      <c r="G303" s="479"/>
      <c r="H303" s="477" t="s">
        <v>670</v>
      </c>
      <c r="I303" s="478"/>
      <c r="J303" s="479"/>
      <c r="K303" s="485" t="s">
        <v>666</v>
      </c>
      <c r="L303" s="486"/>
    </row>
    <row r="304" spans="1:12" ht="15.75">
      <c r="A304" s="487" t="s">
        <v>672</v>
      </c>
      <c r="B304" s="488" t="s">
        <v>673</v>
      </c>
      <c r="C304" s="489"/>
      <c r="D304" s="489"/>
      <c r="E304" s="487" t="s">
        <v>674</v>
      </c>
      <c r="F304" s="490" t="s">
        <v>675</v>
      </c>
      <c r="G304" s="491"/>
      <c r="H304" s="487" t="s">
        <v>674</v>
      </c>
      <c r="I304" s="474" t="s">
        <v>675</v>
      </c>
      <c r="J304" s="475"/>
      <c r="K304" s="485" t="s">
        <v>671</v>
      </c>
      <c r="L304" s="486"/>
    </row>
    <row r="305" spans="1:14">
      <c r="A305" s="492">
        <v>1</v>
      </c>
      <c r="B305" s="493">
        <v>2</v>
      </c>
      <c r="C305" s="492">
        <v>3</v>
      </c>
      <c r="D305" s="492">
        <v>4</v>
      </c>
      <c r="E305" s="492">
        <v>5</v>
      </c>
      <c r="F305" s="494">
        <v>6</v>
      </c>
      <c r="G305" s="495"/>
      <c r="H305" s="492">
        <v>7</v>
      </c>
      <c r="I305" s="494">
        <v>8</v>
      </c>
      <c r="J305" s="495"/>
      <c r="K305" s="494">
        <v>9</v>
      </c>
      <c r="L305" s="495"/>
    </row>
    <row r="306" spans="1:14" ht="15" customHeight="1">
      <c r="A306" s="124"/>
      <c r="B306" s="384"/>
      <c r="C306" s="124"/>
      <c r="D306" s="365"/>
      <c r="E306" s="124"/>
      <c r="F306" s="160"/>
      <c r="G306" s="125"/>
      <c r="H306" s="124"/>
      <c r="I306" s="6"/>
      <c r="J306" s="162"/>
      <c r="K306" s="160"/>
      <c r="L306" s="162"/>
    </row>
    <row r="307" spans="1:14" ht="16.5">
      <c r="A307" s="124"/>
      <c r="B307" s="384"/>
      <c r="C307" s="359" t="s">
        <v>745</v>
      </c>
      <c r="D307" s="365"/>
      <c r="E307" s="124"/>
      <c r="F307" s="316"/>
      <c r="G307" s="320"/>
      <c r="H307" s="340"/>
      <c r="I307" s="315"/>
      <c r="J307" s="312"/>
      <c r="K307" s="316"/>
      <c r="L307" s="312"/>
    </row>
    <row r="308" spans="1:14" ht="14.25" customHeight="1">
      <c r="A308" s="124"/>
      <c r="B308" s="341"/>
      <c r="C308" s="77"/>
      <c r="D308" s="361"/>
      <c r="E308" s="124"/>
      <c r="F308" s="316"/>
      <c r="G308" s="320"/>
      <c r="H308" s="340"/>
      <c r="I308" s="315"/>
      <c r="J308" s="312"/>
      <c r="K308" s="316"/>
      <c r="L308" s="312"/>
    </row>
    <row r="309" spans="1:14" ht="16.5">
      <c r="A309" s="308">
        <v>1</v>
      </c>
      <c r="B309" s="125"/>
      <c r="C309" s="77" t="s">
        <v>746</v>
      </c>
      <c r="D309" s="361" t="s">
        <v>816</v>
      </c>
      <c r="E309" s="124"/>
      <c r="F309" s="316" t="s">
        <v>36</v>
      </c>
      <c r="G309" s="312">
        <v>120000</v>
      </c>
      <c r="H309" s="340"/>
      <c r="I309" s="315" t="s">
        <v>36</v>
      </c>
      <c r="J309" s="312">
        <v>120000</v>
      </c>
      <c r="K309" s="316" t="s">
        <v>36</v>
      </c>
      <c r="L309" s="312">
        <f t="shared" ref="L309:L318" si="0">J309-G309</f>
        <v>0</v>
      </c>
    </row>
    <row r="310" spans="1:14" ht="16.5">
      <c r="A310" s="308">
        <v>2</v>
      </c>
      <c r="B310" s="125"/>
      <c r="C310" s="77" t="s">
        <v>746</v>
      </c>
      <c r="D310" s="361" t="s">
        <v>817</v>
      </c>
      <c r="E310" s="124"/>
      <c r="F310" s="316"/>
      <c r="G310" s="312">
        <v>57050</v>
      </c>
      <c r="H310" s="340"/>
      <c r="I310" s="315"/>
      <c r="J310" s="312">
        <v>60720</v>
      </c>
      <c r="K310" s="316"/>
      <c r="L310" s="312">
        <f t="shared" si="0"/>
        <v>3670</v>
      </c>
    </row>
    <row r="311" spans="1:14" ht="16.5">
      <c r="A311" s="308">
        <v>3</v>
      </c>
      <c r="B311" s="125"/>
      <c r="C311" s="77" t="s">
        <v>818</v>
      </c>
      <c r="D311" s="361" t="s">
        <v>819</v>
      </c>
      <c r="E311" s="124"/>
      <c r="F311" s="316"/>
      <c r="G311" s="312">
        <v>57050</v>
      </c>
      <c r="H311" s="340"/>
      <c r="I311" s="315"/>
      <c r="J311" s="312">
        <v>60720</v>
      </c>
      <c r="K311" s="316"/>
      <c r="L311" s="312">
        <f t="shared" si="0"/>
        <v>3670</v>
      </c>
    </row>
    <row r="312" spans="1:14" ht="16.5">
      <c r="A312" s="308">
        <v>4</v>
      </c>
      <c r="B312" s="125"/>
      <c r="C312" s="77" t="s">
        <v>746</v>
      </c>
      <c r="D312" s="361" t="s">
        <v>820</v>
      </c>
      <c r="E312" s="124"/>
      <c r="F312" s="316"/>
      <c r="G312" s="312">
        <v>57050</v>
      </c>
      <c r="H312" s="340"/>
      <c r="I312" s="315"/>
      <c r="J312" s="312">
        <v>60720</v>
      </c>
      <c r="K312" s="316"/>
      <c r="L312" s="312">
        <f t="shared" si="0"/>
        <v>3670</v>
      </c>
      <c r="N312" s="46"/>
    </row>
    <row r="313" spans="1:14" ht="16.5">
      <c r="A313" s="308">
        <v>5</v>
      </c>
      <c r="B313" s="341"/>
      <c r="C313" s="77" t="s">
        <v>746</v>
      </c>
      <c r="D313" s="510" t="s">
        <v>821</v>
      </c>
      <c r="E313" s="124"/>
      <c r="F313" s="316"/>
      <c r="G313" s="312">
        <v>52800</v>
      </c>
      <c r="H313" s="340"/>
      <c r="I313" s="315"/>
      <c r="J313" s="312">
        <v>60720</v>
      </c>
      <c r="K313" s="316"/>
      <c r="L313" s="312">
        <f t="shared" si="0"/>
        <v>7920</v>
      </c>
    </row>
    <row r="314" spans="1:14" ht="16.5">
      <c r="A314" s="308">
        <v>6</v>
      </c>
      <c r="B314" s="125"/>
      <c r="C314" s="77" t="s">
        <v>746</v>
      </c>
      <c r="D314" s="510" t="s">
        <v>822</v>
      </c>
      <c r="E314" s="124"/>
      <c r="F314" s="316"/>
      <c r="G314" s="312">
        <v>52800</v>
      </c>
      <c r="H314" s="340"/>
      <c r="I314" s="315"/>
      <c r="J314" s="312">
        <v>52800</v>
      </c>
      <c r="K314" s="316"/>
      <c r="L314" s="312">
        <f t="shared" si="0"/>
        <v>0</v>
      </c>
    </row>
    <row r="315" spans="1:14" ht="16.5">
      <c r="A315" s="308">
        <v>7</v>
      </c>
      <c r="B315" s="125"/>
      <c r="C315" s="77" t="s">
        <v>746</v>
      </c>
      <c r="D315" s="510" t="s">
        <v>823</v>
      </c>
      <c r="E315" s="124"/>
      <c r="F315" s="316"/>
      <c r="G315" s="312">
        <v>0</v>
      </c>
      <c r="H315" s="340"/>
      <c r="I315" s="315"/>
      <c r="J315" s="312">
        <v>52800</v>
      </c>
      <c r="K315" s="316"/>
      <c r="L315" s="312">
        <f t="shared" si="0"/>
        <v>52800</v>
      </c>
    </row>
    <row r="316" spans="1:14" ht="16.5">
      <c r="A316" s="308"/>
      <c r="B316" s="341">
        <v>8</v>
      </c>
      <c r="C316" s="77" t="s">
        <v>746</v>
      </c>
      <c r="D316" s="510" t="s">
        <v>824</v>
      </c>
      <c r="E316" s="124"/>
      <c r="F316" s="316"/>
      <c r="G316" s="312">
        <v>52800</v>
      </c>
      <c r="H316" s="340"/>
      <c r="I316" s="315"/>
      <c r="J316" s="312">
        <v>52800</v>
      </c>
      <c r="K316" s="316"/>
      <c r="L316" s="312">
        <f t="shared" si="0"/>
        <v>0</v>
      </c>
    </row>
    <row r="317" spans="1:14" ht="16.5">
      <c r="A317" s="308"/>
      <c r="B317" s="341">
        <v>9</v>
      </c>
      <c r="C317" s="77" t="s">
        <v>746</v>
      </c>
      <c r="D317" s="510" t="s">
        <v>825</v>
      </c>
      <c r="E317" s="124"/>
      <c r="F317" s="316"/>
      <c r="G317" s="312">
        <v>50450</v>
      </c>
      <c r="H317" s="340"/>
      <c r="I317" s="315"/>
      <c r="J317" s="312">
        <v>52800</v>
      </c>
      <c r="K317" s="316"/>
      <c r="L317" s="312">
        <f t="shared" si="0"/>
        <v>2350</v>
      </c>
      <c r="N317" s="45"/>
    </row>
    <row r="318" spans="1:14" ht="16.5">
      <c r="A318" s="124"/>
      <c r="B318" s="341">
        <v>10</v>
      </c>
      <c r="C318" s="77" t="s">
        <v>746</v>
      </c>
      <c r="D318" s="510" t="s">
        <v>826</v>
      </c>
      <c r="E318" s="124"/>
      <c r="F318" s="316"/>
      <c r="G318" s="312">
        <v>0</v>
      </c>
      <c r="H318" s="340"/>
      <c r="I318" s="315"/>
      <c r="J318" s="312">
        <v>52800</v>
      </c>
      <c r="K318" s="316"/>
      <c r="L318" s="312">
        <f t="shared" si="0"/>
        <v>52800</v>
      </c>
    </row>
    <row r="319" spans="1:14" ht="16.5">
      <c r="A319" s="124"/>
      <c r="B319" s="341"/>
      <c r="C319" s="77"/>
      <c r="D319" s="510"/>
      <c r="E319" s="124"/>
      <c r="F319" s="316"/>
      <c r="G319" s="312"/>
      <c r="H319" s="340"/>
      <c r="I319" s="315"/>
      <c r="J319" s="312"/>
      <c r="K319" s="316"/>
      <c r="L319" s="312"/>
    </row>
    <row r="320" spans="1:14" ht="13.5" customHeight="1">
      <c r="A320" s="127"/>
      <c r="B320" s="412"/>
      <c r="C320" s="398"/>
      <c r="D320" s="371"/>
      <c r="E320" s="127"/>
      <c r="F320" s="399"/>
      <c r="G320" s="329"/>
      <c r="H320" s="405"/>
      <c r="I320" s="326"/>
      <c r="J320" s="329"/>
      <c r="K320" s="399"/>
      <c r="L320" s="329"/>
    </row>
    <row r="322" spans="1:12" ht="15.75">
      <c r="B322" s="497" t="s">
        <v>703</v>
      </c>
      <c r="D322" s="497" t="s">
        <v>1080</v>
      </c>
      <c r="E322" s="497"/>
      <c r="F322" s="497"/>
      <c r="G322" s="497"/>
      <c r="H322" s="497" t="s">
        <v>1081</v>
      </c>
      <c r="I322" s="176"/>
      <c r="J322" s="176"/>
    </row>
    <row r="325" spans="1:12">
      <c r="C325" s="508" t="s">
        <v>1097</v>
      </c>
      <c r="D325" s="201" t="s">
        <v>1083</v>
      </c>
      <c r="E325" s="201"/>
      <c r="F325" s="201"/>
      <c r="G325" s="201"/>
      <c r="H325" s="201" t="s">
        <v>1084</v>
      </c>
      <c r="J325" s="201"/>
      <c r="K325" s="201"/>
      <c r="L325" s="201"/>
    </row>
    <row r="326" spans="1:12">
      <c r="C326" s="334" t="s">
        <v>1103</v>
      </c>
      <c r="D326" s="334" t="s">
        <v>1086</v>
      </c>
      <c r="E326" s="334"/>
      <c r="H326" s="334" t="s">
        <v>1087</v>
      </c>
      <c r="J326" s="334"/>
      <c r="K326" s="334"/>
    </row>
    <row r="327" spans="1:12">
      <c r="D327" s="334" t="s">
        <v>1088</v>
      </c>
      <c r="E327" s="334"/>
    </row>
    <row r="328" spans="1:12">
      <c r="D328" s="334" t="s">
        <v>1089</v>
      </c>
      <c r="E328" s="334"/>
    </row>
    <row r="329" spans="1:12">
      <c r="D329" s="334"/>
      <c r="E329" s="334"/>
    </row>
    <row r="330" spans="1:12">
      <c r="D330" s="334"/>
      <c r="E330" s="334"/>
    </row>
    <row r="331" spans="1:12">
      <c r="A331" s="1" t="s">
        <v>857</v>
      </c>
      <c r="B331" s="1"/>
      <c r="C331" s="1"/>
      <c r="L331" s="1" t="s">
        <v>1075</v>
      </c>
    </row>
    <row r="332" spans="1:12">
      <c r="A332" s="1" t="s">
        <v>1104</v>
      </c>
      <c r="B332" s="256"/>
      <c r="C332" s="256"/>
    </row>
    <row r="334" spans="1:12" ht="18">
      <c r="A334" s="471" t="s">
        <v>1077</v>
      </c>
      <c r="B334" s="471"/>
      <c r="C334" s="471"/>
      <c r="D334" s="471"/>
      <c r="E334" s="471"/>
      <c r="F334" s="471"/>
      <c r="G334" s="471"/>
      <c r="H334" s="471"/>
      <c r="I334" s="471"/>
      <c r="J334" s="471"/>
      <c r="K334" s="471"/>
      <c r="L334" s="471"/>
    </row>
    <row r="335" spans="1:12" ht="15.75">
      <c r="A335" s="472" t="s">
        <v>1102</v>
      </c>
      <c r="B335" s="472"/>
      <c r="C335" s="472"/>
      <c r="D335" s="472"/>
      <c r="E335" s="472"/>
      <c r="F335" s="472"/>
      <c r="G335" s="472"/>
      <c r="H335" s="472"/>
      <c r="I335" s="472"/>
      <c r="J335" s="472"/>
      <c r="K335" s="472"/>
      <c r="L335" s="472"/>
    </row>
    <row r="336" spans="1:12">
      <c r="A336" s="473"/>
      <c r="B336" s="473"/>
      <c r="C336" s="473"/>
      <c r="D336" s="473"/>
      <c r="E336" s="473"/>
      <c r="F336" s="473"/>
      <c r="G336" s="473"/>
      <c r="H336" s="473"/>
      <c r="I336" s="473"/>
      <c r="J336" s="473"/>
      <c r="K336" s="473"/>
      <c r="L336" s="473"/>
    </row>
    <row r="338" spans="1:12" ht="15.75">
      <c r="A338" s="474" t="s">
        <v>663</v>
      </c>
      <c r="B338" s="475"/>
      <c r="C338" s="476"/>
      <c r="D338" s="476"/>
      <c r="E338" s="477" t="s">
        <v>664</v>
      </c>
      <c r="F338" s="478"/>
      <c r="G338" s="479"/>
      <c r="H338" s="477" t="s">
        <v>665</v>
      </c>
      <c r="I338" s="478"/>
      <c r="J338" s="479"/>
      <c r="K338" s="480"/>
      <c r="L338" s="481"/>
    </row>
    <row r="339" spans="1:12" ht="15.75">
      <c r="A339" s="482" t="s">
        <v>667</v>
      </c>
      <c r="B339" s="483"/>
      <c r="C339" s="484" t="s">
        <v>668</v>
      </c>
      <c r="D339" s="484" t="s">
        <v>669</v>
      </c>
      <c r="E339" s="477" t="s">
        <v>670</v>
      </c>
      <c r="F339" s="478"/>
      <c r="G339" s="479"/>
      <c r="H339" s="477" t="s">
        <v>670</v>
      </c>
      <c r="I339" s="478"/>
      <c r="J339" s="479"/>
      <c r="K339" s="485" t="s">
        <v>666</v>
      </c>
      <c r="L339" s="486"/>
    </row>
    <row r="340" spans="1:12" ht="15.75">
      <c r="A340" s="487" t="s">
        <v>672</v>
      </c>
      <c r="B340" s="488" t="s">
        <v>673</v>
      </c>
      <c r="C340" s="489"/>
      <c r="D340" s="489"/>
      <c r="E340" s="487" t="s">
        <v>674</v>
      </c>
      <c r="F340" s="490" t="s">
        <v>675</v>
      </c>
      <c r="G340" s="491"/>
      <c r="H340" s="487" t="s">
        <v>674</v>
      </c>
      <c r="I340" s="474" t="s">
        <v>675</v>
      </c>
      <c r="J340" s="475"/>
      <c r="K340" s="485" t="s">
        <v>671</v>
      </c>
      <c r="L340" s="486"/>
    </row>
    <row r="341" spans="1:12">
      <c r="A341" s="492">
        <v>1</v>
      </c>
      <c r="B341" s="493">
        <v>2</v>
      </c>
      <c r="C341" s="492">
        <v>3</v>
      </c>
      <c r="D341" s="492">
        <v>4</v>
      </c>
      <c r="E341" s="492">
        <v>5</v>
      </c>
      <c r="F341" s="494">
        <v>6</v>
      </c>
      <c r="G341" s="495"/>
      <c r="H341" s="492">
        <v>7</v>
      </c>
      <c r="I341" s="494">
        <v>8</v>
      </c>
      <c r="J341" s="495"/>
      <c r="K341" s="494">
        <v>9</v>
      </c>
      <c r="L341" s="495"/>
    </row>
    <row r="342" spans="1:12">
      <c r="A342" s="124"/>
      <c r="B342" s="384"/>
      <c r="C342" s="124"/>
      <c r="D342" s="365"/>
      <c r="E342" s="124"/>
      <c r="F342" s="160"/>
      <c r="G342" s="125"/>
      <c r="H342" s="124"/>
      <c r="I342" s="6"/>
      <c r="J342" s="162"/>
      <c r="K342" s="160"/>
      <c r="L342" s="162"/>
    </row>
    <row r="343" spans="1:12" ht="16.5">
      <c r="A343" s="124"/>
      <c r="B343" s="384"/>
      <c r="C343" s="359" t="s">
        <v>745</v>
      </c>
      <c r="D343" s="365"/>
      <c r="E343" s="124"/>
      <c r="F343" s="316"/>
      <c r="G343" s="320"/>
      <c r="H343" s="340"/>
      <c r="I343" s="315"/>
      <c r="J343" s="312"/>
      <c r="K343" s="316"/>
      <c r="L343" s="312"/>
    </row>
    <row r="344" spans="1:12" ht="16.5">
      <c r="A344" s="124"/>
      <c r="B344" s="341"/>
      <c r="C344" s="77"/>
      <c r="D344" s="361"/>
      <c r="E344" s="124"/>
      <c r="F344" s="316"/>
      <c r="G344" s="320"/>
      <c r="H344" s="340"/>
      <c r="I344" s="315"/>
      <c r="J344" s="312"/>
      <c r="K344" s="316"/>
      <c r="L344" s="312"/>
    </row>
    <row r="345" spans="1:12" ht="16.5">
      <c r="A345" s="308"/>
      <c r="B345" s="341">
        <v>11</v>
      </c>
      <c r="C345" s="77" t="s">
        <v>746</v>
      </c>
      <c r="D345" s="361" t="s">
        <v>828</v>
      </c>
      <c r="E345" s="124"/>
      <c r="F345" s="316" t="s">
        <v>36</v>
      </c>
      <c r="G345" s="312">
        <v>0</v>
      </c>
      <c r="H345" s="340"/>
      <c r="I345" s="315" t="s">
        <v>36</v>
      </c>
      <c r="J345" s="312">
        <v>52800</v>
      </c>
      <c r="K345" s="316" t="s">
        <v>36</v>
      </c>
      <c r="L345" s="312">
        <f>J345-G345</f>
        <v>52800</v>
      </c>
    </row>
    <row r="346" spans="1:12" ht="16.5">
      <c r="A346" s="124"/>
      <c r="B346" s="341">
        <v>12</v>
      </c>
      <c r="C346" s="77" t="s">
        <v>746</v>
      </c>
      <c r="D346" s="361" t="s">
        <v>829</v>
      </c>
      <c r="E346" s="124"/>
      <c r="F346" s="316"/>
      <c r="G346" s="312">
        <v>0</v>
      </c>
      <c r="H346" s="340"/>
      <c r="I346" s="315"/>
      <c r="J346" s="312">
        <v>52800</v>
      </c>
      <c r="K346" s="316"/>
      <c r="L346" s="312">
        <f>J346-G346</f>
        <v>52800</v>
      </c>
    </row>
    <row r="347" spans="1:12" ht="16.5">
      <c r="A347" s="308"/>
      <c r="B347" s="341">
        <v>13</v>
      </c>
      <c r="C347" s="77" t="s">
        <v>746</v>
      </c>
      <c r="D347" s="361" t="s">
        <v>830</v>
      </c>
      <c r="E347" s="124"/>
      <c r="F347" s="316"/>
      <c r="G347" s="312">
        <v>0</v>
      </c>
      <c r="H347" s="340"/>
      <c r="I347" s="315"/>
      <c r="J347" s="312">
        <v>52800</v>
      </c>
      <c r="K347" s="316"/>
      <c r="L347" s="312">
        <f>J347-G347</f>
        <v>52800</v>
      </c>
    </row>
    <row r="348" spans="1:12" ht="16.5">
      <c r="A348" s="308"/>
      <c r="B348" s="341">
        <v>14</v>
      </c>
      <c r="C348" s="77" t="s">
        <v>818</v>
      </c>
      <c r="D348" s="361" t="s">
        <v>831</v>
      </c>
      <c r="E348" s="124"/>
      <c r="F348" s="316"/>
      <c r="G348" s="312">
        <v>0</v>
      </c>
      <c r="H348" s="340"/>
      <c r="I348" s="315"/>
      <c r="J348" s="312">
        <v>52800</v>
      </c>
      <c r="K348" s="316"/>
      <c r="L348" s="312">
        <f>J348-G348</f>
        <v>52800</v>
      </c>
    </row>
    <row r="349" spans="1:12" ht="16.5">
      <c r="A349" s="308"/>
      <c r="B349" s="341"/>
      <c r="C349" s="77"/>
      <c r="E349" s="124"/>
      <c r="F349" s="316"/>
      <c r="G349" s="312"/>
      <c r="H349" s="340"/>
      <c r="I349" s="315"/>
      <c r="J349" s="312"/>
      <c r="K349" s="316"/>
      <c r="L349" s="312"/>
    </row>
    <row r="350" spans="1:12" ht="16.5">
      <c r="A350" s="124"/>
      <c r="B350" s="341"/>
      <c r="C350" s="77"/>
      <c r="D350" s="510"/>
      <c r="E350" s="124"/>
      <c r="F350" s="316"/>
      <c r="G350" s="312"/>
      <c r="H350" s="340"/>
      <c r="I350" s="315"/>
      <c r="J350" s="312"/>
      <c r="K350" s="316"/>
      <c r="L350" s="312"/>
    </row>
    <row r="351" spans="1:12" ht="16.5">
      <c r="A351" s="124"/>
      <c r="B351" s="341"/>
      <c r="C351" s="77"/>
      <c r="D351" s="510"/>
      <c r="E351" s="124"/>
      <c r="F351" s="316"/>
      <c r="G351" s="312"/>
      <c r="H351" s="340"/>
      <c r="I351" s="315"/>
      <c r="J351" s="312"/>
      <c r="K351" s="316"/>
      <c r="L351" s="312"/>
    </row>
    <row r="352" spans="1:12" ht="16.5">
      <c r="A352" s="124"/>
      <c r="B352" s="341"/>
      <c r="C352" s="77"/>
      <c r="D352" s="510"/>
      <c r="E352" s="124"/>
      <c r="F352" s="316"/>
      <c r="G352" s="312"/>
      <c r="H352" s="340"/>
      <c r="I352" s="315"/>
      <c r="J352" s="312"/>
      <c r="K352" s="316"/>
      <c r="L352" s="312"/>
    </row>
    <row r="353" spans="1:14" ht="16.5">
      <c r="A353" s="124"/>
      <c r="B353" s="341"/>
      <c r="C353" s="77"/>
      <c r="D353" s="510"/>
      <c r="E353" s="124"/>
      <c r="F353" s="316"/>
      <c r="G353" s="312"/>
      <c r="H353" s="340"/>
      <c r="I353" s="315"/>
      <c r="J353" s="312"/>
      <c r="K353" s="316"/>
      <c r="L353" s="312"/>
    </row>
    <row r="354" spans="1:14" ht="16.5">
      <c r="A354" s="124"/>
      <c r="B354" s="341"/>
      <c r="C354" s="77"/>
      <c r="D354" s="361"/>
      <c r="E354" s="124"/>
      <c r="F354" s="316"/>
      <c r="G354" s="312"/>
      <c r="H354" s="340"/>
      <c r="I354" s="315"/>
      <c r="J354" s="312"/>
      <c r="K354" s="316"/>
      <c r="L354" s="312"/>
      <c r="N354" s="45"/>
    </row>
    <row r="355" spans="1:14" ht="16.5">
      <c r="A355" s="385"/>
      <c r="B355" s="386"/>
      <c r="C355" s="387" t="s">
        <v>743</v>
      </c>
      <c r="D355" s="386"/>
      <c r="E355" s="388"/>
      <c r="F355" s="389" t="s">
        <v>36</v>
      </c>
      <c r="G355" s="390">
        <f>G349+G348+G347+G346+G345+G344+G318+G317+G316+G315+G314+G313+G312+G311+G310+G309</f>
        <v>500000</v>
      </c>
      <c r="H355" s="388"/>
      <c r="I355" s="391" t="s">
        <v>36</v>
      </c>
      <c r="J355" s="390">
        <f>J353+J352+J350+J349+J348+J347+J346+J345+J344+J318+J317+J316+J315+J314+J313+J312+J311+J310+J309</f>
        <v>838080</v>
      </c>
      <c r="K355" s="391" t="s">
        <v>36</v>
      </c>
      <c r="L355" s="390">
        <f>L348+L347+L346+L345+L318+L317+L316+L315+L314+L313+L312+L311+L310+L309</f>
        <v>338080</v>
      </c>
      <c r="N355" s="46"/>
    </row>
    <row r="356" spans="1:14" ht="16.5">
      <c r="A356" s="127"/>
      <c r="B356" s="412"/>
      <c r="C356" s="398"/>
      <c r="D356" s="371"/>
      <c r="E356" s="127"/>
      <c r="F356" s="399"/>
      <c r="G356" s="329"/>
      <c r="H356" s="405"/>
      <c r="I356" s="326"/>
      <c r="J356" s="329"/>
      <c r="K356" s="399"/>
      <c r="L356" s="329"/>
    </row>
    <row r="358" spans="1:14" ht="15.75">
      <c r="B358" s="497" t="s">
        <v>703</v>
      </c>
      <c r="D358" s="497" t="s">
        <v>1080</v>
      </c>
      <c r="E358" s="497"/>
      <c r="F358" s="497"/>
      <c r="G358" s="497"/>
      <c r="H358" s="497" t="s">
        <v>1081</v>
      </c>
      <c r="I358" s="176"/>
      <c r="J358" s="176"/>
      <c r="N358" s="46"/>
    </row>
    <row r="361" spans="1:14">
      <c r="C361" s="508" t="s">
        <v>1097</v>
      </c>
      <c r="D361" s="201" t="s">
        <v>1083</v>
      </c>
      <c r="E361" s="201"/>
      <c r="F361" s="201"/>
      <c r="G361" s="201"/>
      <c r="H361" s="201" t="s">
        <v>1084</v>
      </c>
      <c r="J361" s="201"/>
      <c r="K361" s="201"/>
      <c r="L361" s="201"/>
    </row>
    <row r="362" spans="1:14">
      <c r="C362" s="334" t="s">
        <v>1103</v>
      </c>
      <c r="D362" s="334" t="s">
        <v>1086</v>
      </c>
      <c r="E362" s="334"/>
      <c r="H362" s="334" t="s">
        <v>1087</v>
      </c>
      <c r="J362" s="334"/>
      <c r="K362" s="334"/>
    </row>
    <row r="363" spans="1:14">
      <c r="D363" s="334" t="s">
        <v>1088</v>
      </c>
      <c r="E363" s="334"/>
    </row>
    <row r="364" spans="1:14">
      <c r="D364" s="334" t="s">
        <v>1089</v>
      </c>
      <c r="E364" s="334"/>
    </row>
    <row r="365" spans="1:14">
      <c r="D365" s="334"/>
      <c r="E365" s="334"/>
    </row>
    <row r="366" spans="1:14">
      <c r="D366" s="334"/>
      <c r="E366" s="334"/>
    </row>
    <row r="367" spans="1:14">
      <c r="A367" s="1" t="s">
        <v>857</v>
      </c>
      <c r="B367" s="1"/>
      <c r="C367" s="1"/>
      <c r="L367" s="1" t="s">
        <v>1075</v>
      </c>
    </row>
    <row r="368" spans="1:14">
      <c r="A368" s="1" t="s">
        <v>1105</v>
      </c>
      <c r="B368" s="256"/>
      <c r="C368" s="256"/>
    </row>
    <row r="370" spans="1:14" ht="18">
      <c r="A370" s="471" t="s">
        <v>1077</v>
      </c>
      <c r="B370" s="471"/>
      <c r="C370" s="471"/>
      <c r="D370" s="471"/>
      <c r="E370" s="471"/>
      <c r="F370" s="471"/>
      <c r="G370" s="471"/>
      <c r="H370" s="471"/>
      <c r="I370" s="471"/>
      <c r="J370" s="471"/>
      <c r="K370" s="471"/>
      <c r="L370" s="471"/>
    </row>
    <row r="371" spans="1:14" ht="15.75">
      <c r="A371" s="472" t="s">
        <v>1106</v>
      </c>
      <c r="B371" s="472"/>
      <c r="C371" s="472"/>
      <c r="D371" s="472"/>
      <c r="E371" s="472"/>
      <c r="F371" s="472"/>
      <c r="G371" s="472"/>
      <c r="H371" s="472"/>
      <c r="I371" s="472"/>
      <c r="J371" s="472"/>
      <c r="K371" s="472"/>
      <c r="L371" s="472"/>
    </row>
    <row r="372" spans="1:14">
      <c r="A372" s="473"/>
      <c r="B372" s="473"/>
      <c r="C372" s="473"/>
      <c r="D372" s="473"/>
      <c r="E372" s="473"/>
      <c r="F372" s="473"/>
      <c r="G372" s="473"/>
      <c r="H372" s="473"/>
      <c r="I372" s="473"/>
      <c r="J372" s="473"/>
      <c r="K372" s="473"/>
      <c r="L372" s="473"/>
    </row>
    <row r="374" spans="1:14" ht="15.75">
      <c r="A374" s="474" t="s">
        <v>663</v>
      </c>
      <c r="B374" s="475"/>
      <c r="C374" s="476"/>
      <c r="D374" s="509"/>
      <c r="E374" s="477" t="s">
        <v>664</v>
      </c>
      <c r="F374" s="478"/>
      <c r="G374" s="479"/>
      <c r="H374" s="477" t="s">
        <v>665</v>
      </c>
      <c r="I374" s="478"/>
      <c r="J374" s="479"/>
      <c r="K374" s="480"/>
      <c r="L374" s="481"/>
    </row>
    <row r="375" spans="1:14" ht="15.75">
      <c r="A375" s="482" t="s">
        <v>667</v>
      </c>
      <c r="B375" s="483"/>
      <c r="C375" s="484" t="s">
        <v>668</v>
      </c>
      <c r="D375" s="498" t="s">
        <v>669</v>
      </c>
      <c r="E375" s="477" t="s">
        <v>670</v>
      </c>
      <c r="F375" s="478"/>
      <c r="G375" s="479"/>
      <c r="H375" s="477" t="s">
        <v>670</v>
      </c>
      <c r="I375" s="478"/>
      <c r="J375" s="479"/>
      <c r="K375" s="485" t="s">
        <v>666</v>
      </c>
      <c r="L375" s="486"/>
    </row>
    <row r="376" spans="1:14" ht="15.75">
      <c r="A376" s="487" t="s">
        <v>672</v>
      </c>
      <c r="B376" s="488" t="s">
        <v>673</v>
      </c>
      <c r="C376" s="489"/>
      <c r="D376" s="489"/>
      <c r="E376" s="487" t="s">
        <v>674</v>
      </c>
      <c r="F376" s="490" t="s">
        <v>675</v>
      </c>
      <c r="G376" s="491"/>
      <c r="H376" s="487" t="s">
        <v>674</v>
      </c>
      <c r="I376" s="474" t="s">
        <v>675</v>
      </c>
      <c r="J376" s="475"/>
      <c r="K376" s="485" t="s">
        <v>671</v>
      </c>
      <c r="L376" s="486"/>
    </row>
    <row r="377" spans="1:14">
      <c r="A377" s="492">
        <v>1</v>
      </c>
      <c r="B377" s="493">
        <v>2</v>
      </c>
      <c r="C377" s="492">
        <v>3</v>
      </c>
      <c r="D377" s="492">
        <v>4</v>
      </c>
      <c r="E377" s="492">
        <v>5</v>
      </c>
      <c r="F377" s="494">
        <v>6</v>
      </c>
      <c r="G377" s="495"/>
      <c r="H377" s="492">
        <v>7</v>
      </c>
      <c r="I377" s="494">
        <v>8</v>
      </c>
      <c r="J377" s="495"/>
      <c r="K377" s="494">
        <v>9</v>
      </c>
      <c r="L377" s="495"/>
    </row>
    <row r="378" spans="1:14">
      <c r="A378" s="124"/>
      <c r="B378" s="125"/>
      <c r="C378" s="124"/>
      <c r="D378" s="124"/>
      <c r="E378" s="124"/>
      <c r="F378" s="160"/>
      <c r="G378" s="125"/>
      <c r="H378" s="124"/>
      <c r="I378" s="160"/>
      <c r="J378" s="125"/>
      <c r="K378" s="160"/>
      <c r="L378" s="125"/>
    </row>
    <row r="379" spans="1:14" ht="16.5">
      <c r="A379" s="163"/>
      <c r="B379" s="125"/>
      <c r="C379" s="359" t="s">
        <v>676</v>
      </c>
      <c r="D379" s="413"/>
      <c r="E379" s="306"/>
      <c r="F379" s="303"/>
      <c r="G379" s="414"/>
      <c r="H379" s="306"/>
      <c r="I379" s="303"/>
      <c r="J379" s="414"/>
      <c r="K379" s="303"/>
      <c r="L379" s="414"/>
    </row>
    <row r="380" spans="1:14" ht="16.5">
      <c r="A380" s="308"/>
      <c r="B380" s="233"/>
      <c r="C380" s="77"/>
      <c r="D380" s="319"/>
      <c r="E380" s="310"/>
      <c r="F380" s="316"/>
      <c r="G380" s="312"/>
      <c r="H380" s="310"/>
      <c r="I380" s="316"/>
      <c r="J380" s="312"/>
      <c r="K380" s="316"/>
      <c r="L380" s="312"/>
    </row>
    <row r="381" spans="1:14" ht="16.5">
      <c r="A381" s="308">
        <v>1</v>
      </c>
      <c r="B381" s="233"/>
      <c r="C381" s="77" t="s">
        <v>834</v>
      </c>
      <c r="D381" s="319"/>
      <c r="E381" s="310"/>
      <c r="F381" s="316"/>
      <c r="G381" s="312"/>
      <c r="H381" s="310"/>
      <c r="I381" s="316"/>
      <c r="J381" s="312"/>
      <c r="K381" s="316"/>
      <c r="L381" s="312"/>
    </row>
    <row r="382" spans="1:14" ht="16.5">
      <c r="A382" s="308"/>
      <c r="B382" s="233"/>
      <c r="C382" s="77" t="s">
        <v>835</v>
      </c>
      <c r="D382" s="319" t="s">
        <v>836</v>
      </c>
      <c r="E382" s="310" t="s">
        <v>689</v>
      </c>
      <c r="F382" s="316" t="s">
        <v>36</v>
      </c>
      <c r="G382" s="312">
        <v>579744</v>
      </c>
      <c r="H382" s="310" t="s">
        <v>690</v>
      </c>
      <c r="I382" s="316" t="s">
        <v>36</v>
      </c>
      <c r="J382" s="312">
        <v>659688</v>
      </c>
      <c r="K382" s="316" t="s">
        <v>36</v>
      </c>
      <c r="L382" s="312">
        <f>J382-G382</f>
        <v>79944</v>
      </c>
      <c r="N382" s="46"/>
    </row>
    <row r="383" spans="1:14" ht="16.5">
      <c r="A383" s="308"/>
      <c r="B383" s="233"/>
      <c r="C383" s="77"/>
      <c r="D383" s="319"/>
      <c r="E383" s="310"/>
      <c r="F383" s="316"/>
      <c r="G383" s="312"/>
      <c r="H383" s="310"/>
      <c r="I383" s="316"/>
      <c r="J383" s="312"/>
      <c r="K383" s="316"/>
      <c r="L383" s="312"/>
    </row>
    <row r="384" spans="1:14" ht="16.5">
      <c r="A384" s="308"/>
      <c r="B384" s="233"/>
      <c r="C384" s="77"/>
      <c r="D384" s="319"/>
      <c r="E384" s="310"/>
      <c r="F384" s="316"/>
      <c r="G384" s="312"/>
      <c r="H384" s="310"/>
      <c r="I384" s="316"/>
      <c r="J384" s="312"/>
      <c r="K384" s="316"/>
      <c r="L384" s="312"/>
    </row>
    <row r="385" spans="1:12" ht="16.5">
      <c r="A385" s="308"/>
      <c r="B385" s="233"/>
      <c r="C385" s="77"/>
      <c r="D385" s="319"/>
      <c r="E385" s="310"/>
      <c r="F385" s="316"/>
      <c r="G385" s="312"/>
      <c r="H385" s="310"/>
      <c r="I385" s="316"/>
      <c r="J385" s="312"/>
      <c r="K385" s="316"/>
      <c r="L385" s="312"/>
    </row>
    <row r="386" spans="1:12" ht="16.5">
      <c r="A386" s="426"/>
      <c r="B386" s="427"/>
      <c r="C386" s="387" t="s">
        <v>837</v>
      </c>
      <c r="D386" s="450"/>
      <c r="E386" s="451"/>
      <c r="F386" s="391" t="s">
        <v>36</v>
      </c>
      <c r="G386" s="390">
        <f>SUM(G382)</f>
        <v>579744</v>
      </c>
      <c r="H386" s="451"/>
      <c r="I386" s="391" t="s">
        <v>36</v>
      </c>
      <c r="J386" s="390">
        <f>SUM(J382)</f>
        <v>659688</v>
      </c>
      <c r="K386" s="391" t="s">
        <v>36</v>
      </c>
      <c r="L386" s="390">
        <f>SUM(L382)</f>
        <v>79944</v>
      </c>
    </row>
    <row r="387" spans="1:12" ht="16.5">
      <c r="A387" s="308"/>
      <c r="B387" s="233"/>
      <c r="C387" s="77"/>
      <c r="D387" s="319"/>
      <c r="E387" s="310"/>
      <c r="F387" s="316"/>
      <c r="G387" s="312"/>
      <c r="H387" s="310"/>
      <c r="I387" s="316"/>
      <c r="J387" s="312"/>
      <c r="K387" s="316"/>
      <c r="L387" s="312"/>
    </row>
    <row r="388" spans="1:12">
      <c r="A388" s="124"/>
      <c r="B388" s="125"/>
      <c r="C388" s="124"/>
      <c r="D388" s="124"/>
      <c r="E388" s="124"/>
      <c r="F388" s="160"/>
      <c r="G388" s="125"/>
      <c r="H388" s="124"/>
      <c r="I388" s="160"/>
      <c r="J388" s="125"/>
      <c r="K388" s="160"/>
      <c r="L388" s="125"/>
    </row>
    <row r="389" spans="1:12">
      <c r="A389" s="124"/>
      <c r="B389" s="125"/>
      <c r="C389" s="124"/>
      <c r="D389" s="124"/>
      <c r="E389" s="124"/>
      <c r="F389" s="160"/>
      <c r="G389" s="125"/>
      <c r="H389" s="124"/>
      <c r="I389" s="160"/>
      <c r="J389" s="125"/>
      <c r="K389" s="160"/>
      <c r="L389" s="125"/>
    </row>
    <row r="390" spans="1:12">
      <c r="A390" s="124"/>
      <c r="B390" s="125"/>
      <c r="C390" s="124"/>
      <c r="D390" s="124"/>
      <c r="E390" s="124"/>
      <c r="F390" s="160"/>
      <c r="G390" s="125"/>
      <c r="H390" s="124"/>
      <c r="I390" s="160"/>
      <c r="J390" s="125"/>
      <c r="K390" s="160"/>
      <c r="L390" s="125"/>
    </row>
    <row r="391" spans="1:12">
      <c r="A391" s="124"/>
      <c r="B391" s="125"/>
      <c r="C391" s="124"/>
      <c r="D391" s="124"/>
      <c r="E391" s="124"/>
      <c r="F391" s="160"/>
      <c r="G391" s="125"/>
      <c r="H391" s="124"/>
      <c r="I391" s="160"/>
      <c r="J391" s="125"/>
      <c r="K391" s="160"/>
      <c r="L391" s="125"/>
    </row>
    <row r="392" spans="1:12">
      <c r="A392" s="127"/>
      <c r="B392" s="129"/>
      <c r="C392" s="127"/>
      <c r="D392" s="127"/>
      <c r="E392" s="127"/>
      <c r="F392" s="404"/>
      <c r="G392" s="129"/>
      <c r="H392" s="127"/>
      <c r="I392" s="404"/>
      <c r="J392" s="129"/>
      <c r="K392" s="404"/>
      <c r="L392" s="129"/>
    </row>
    <row r="394" spans="1:12" ht="15.75">
      <c r="B394" s="497" t="s">
        <v>703</v>
      </c>
      <c r="D394" s="497" t="s">
        <v>1080</v>
      </c>
      <c r="E394" s="497"/>
      <c r="F394" s="497"/>
      <c r="G394" s="497"/>
      <c r="H394" s="497" t="s">
        <v>1081</v>
      </c>
      <c r="I394" s="176"/>
      <c r="J394" s="176"/>
    </row>
    <row r="397" spans="1:12">
      <c r="C397" s="201" t="s">
        <v>1107</v>
      </c>
      <c r="D397" s="201" t="s">
        <v>1083</v>
      </c>
      <c r="E397" s="201"/>
      <c r="F397" s="201"/>
      <c r="G397" s="201"/>
      <c r="H397" s="201" t="s">
        <v>1084</v>
      </c>
      <c r="J397" s="201"/>
      <c r="K397" s="201"/>
      <c r="L397" s="201"/>
    </row>
    <row r="398" spans="1:12">
      <c r="C398" s="334" t="s">
        <v>1085</v>
      </c>
      <c r="D398" s="334" t="s">
        <v>1086</v>
      </c>
      <c r="E398" s="334"/>
      <c r="H398" s="334" t="s">
        <v>1087</v>
      </c>
      <c r="J398" s="334"/>
      <c r="K398" s="334"/>
    </row>
    <row r="399" spans="1:12">
      <c r="D399" s="334" t="s">
        <v>1088</v>
      </c>
      <c r="E399" s="334"/>
    </row>
    <row r="400" spans="1:12">
      <c r="D400" s="334" t="s">
        <v>1089</v>
      </c>
      <c r="E400" s="334"/>
    </row>
    <row r="401" spans="1:12">
      <c r="D401" s="334"/>
      <c r="E401" s="334"/>
    </row>
    <row r="402" spans="1:12">
      <c r="D402" s="334"/>
      <c r="E402" s="334"/>
    </row>
    <row r="403" spans="1:12">
      <c r="A403" s="1" t="s">
        <v>857</v>
      </c>
      <c r="B403" s="1"/>
      <c r="C403" s="1"/>
      <c r="L403" s="1" t="s">
        <v>1075</v>
      </c>
    </row>
    <row r="404" spans="1:12">
      <c r="A404" s="1" t="s">
        <v>1108</v>
      </c>
      <c r="B404" s="256"/>
      <c r="C404" s="256"/>
    </row>
    <row r="406" spans="1:12" ht="18">
      <c r="A406" s="471" t="s">
        <v>1077</v>
      </c>
      <c r="B406" s="471"/>
      <c r="C406" s="471"/>
      <c r="D406" s="471"/>
      <c r="E406" s="471"/>
      <c r="F406" s="471"/>
      <c r="G406" s="471"/>
      <c r="H406" s="471"/>
      <c r="I406" s="471"/>
      <c r="J406" s="471"/>
      <c r="K406" s="471"/>
      <c r="L406" s="471"/>
    </row>
    <row r="407" spans="1:12" ht="15.75">
      <c r="A407" s="472" t="s">
        <v>1109</v>
      </c>
      <c r="B407" s="472"/>
      <c r="C407" s="472"/>
      <c r="D407" s="472"/>
      <c r="E407" s="472"/>
      <c r="F407" s="472"/>
      <c r="G407" s="472"/>
      <c r="H407" s="472"/>
      <c r="I407" s="472"/>
      <c r="J407" s="472"/>
      <c r="K407" s="472"/>
      <c r="L407" s="472"/>
    </row>
    <row r="408" spans="1:12">
      <c r="A408" s="473"/>
      <c r="B408" s="473"/>
      <c r="C408" s="473"/>
      <c r="D408" s="473"/>
      <c r="E408" s="473"/>
      <c r="F408" s="473"/>
      <c r="G408" s="473"/>
      <c r="H408" s="473"/>
      <c r="I408" s="473"/>
      <c r="J408" s="473"/>
      <c r="K408" s="473"/>
      <c r="L408" s="473"/>
    </row>
    <row r="410" spans="1:12" ht="15.75">
      <c r="A410" s="474" t="s">
        <v>663</v>
      </c>
      <c r="B410" s="475"/>
      <c r="C410" s="476"/>
      <c r="D410" s="476"/>
      <c r="E410" s="477" t="s">
        <v>664</v>
      </c>
      <c r="F410" s="478"/>
      <c r="G410" s="479"/>
      <c r="H410" s="477" t="s">
        <v>665</v>
      </c>
      <c r="I410" s="478"/>
      <c r="J410" s="479"/>
      <c r="K410" s="480"/>
      <c r="L410" s="481"/>
    </row>
    <row r="411" spans="1:12" ht="15.75">
      <c r="A411" s="482" t="s">
        <v>667</v>
      </c>
      <c r="B411" s="483"/>
      <c r="C411" s="484" t="s">
        <v>668</v>
      </c>
      <c r="D411" s="484" t="s">
        <v>669</v>
      </c>
      <c r="E411" s="477" t="s">
        <v>670</v>
      </c>
      <c r="F411" s="478"/>
      <c r="G411" s="479"/>
      <c r="H411" s="477" t="s">
        <v>670</v>
      </c>
      <c r="I411" s="478"/>
      <c r="J411" s="479"/>
      <c r="K411" s="485" t="s">
        <v>666</v>
      </c>
      <c r="L411" s="486"/>
    </row>
    <row r="412" spans="1:12" ht="15.75">
      <c r="A412" s="487" t="s">
        <v>672</v>
      </c>
      <c r="B412" s="488" t="s">
        <v>673</v>
      </c>
      <c r="C412" s="489"/>
      <c r="D412" s="489"/>
      <c r="E412" s="487" t="s">
        <v>674</v>
      </c>
      <c r="F412" s="490" t="s">
        <v>675</v>
      </c>
      <c r="G412" s="491"/>
      <c r="H412" s="487" t="s">
        <v>674</v>
      </c>
      <c r="I412" s="474" t="s">
        <v>675</v>
      </c>
      <c r="J412" s="475"/>
      <c r="K412" s="485" t="s">
        <v>671</v>
      </c>
      <c r="L412" s="486"/>
    </row>
    <row r="413" spans="1:12">
      <c r="A413" s="492">
        <v>1</v>
      </c>
      <c r="B413" s="493">
        <v>2</v>
      </c>
      <c r="C413" s="492">
        <v>3</v>
      </c>
      <c r="D413" s="492">
        <v>4</v>
      </c>
      <c r="E413" s="492">
        <v>5</v>
      </c>
      <c r="F413" s="494">
        <v>6</v>
      </c>
      <c r="G413" s="495"/>
      <c r="H413" s="492">
        <v>7</v>
      </c>
      <c r="I413" s="494">
        <v>8</v>
      </c>
      <c r="J413" s="495"/>
      <c r="K413" s="494">
        <v>9</v>
      </c>
      <c r="L413" s="495"/>
    </row>
    <row r="414" spans="1:12" ht="16.5">
      <c r="A414" s="163"/>
      <c r="B414" s="125"/>
      <c r="D414" s="413"/>
      <c r="E414" s="306"/>
      <c r="F414" s="301"/>
      <c r="G414" s="414"/>
      <c r="H414" s="306"/>
      <c r="I414" s="301"/>
      <c r="J414" s="414"/>
      <c r="K414" s="303"/>
      <c r="L414" s="414"/>
    </row>
    <row r="415" spans="1:12" ht="16.5">
      <c r="A415" s="163"/>
      <c r="B415" s="125"/>
      <c r="C415" s="299" t="s">
        <v>676</v>
      </c>
      <c r="D415" s="413"/>
      <c r="E415" s="306"/>
      <c r="F415" s="301"/>
      <c r="G415" s="414"/>
      <c r="H415" s="306"/>
      <c r="I415" s="301"/>
      <c r="J415" s="414"/>
      <c r="K415" s="303"/>
      <c r="L415" s="414"/>
    </row>
    <row r="416" spans="1:12" ht="16.5">
      <c r="A416" s="308"/>
      <c r="B416" s="233"/>
      <c r="C416" s="77"/>
      <c r="D416" s="319"/>
      <c r="E416" s="310"/>
      <c r="F416" s="315"/>
      <c r="G416" s="312"/>
      <c r="H416" s="310"/>
      <c r="I416" s="315"/>
      <c r="J416" s="312"/>
      <c r="K416" s="316"/>
      <c r="L416" s="312"/>
    </row>
    <row r="417" spans="1:14" ht="16.5">
      <c r="A417" s="308">
        <v>1</v>
      </c>
      <c r="B417" s="233"/>
      <c r="C417" s="77" t="s">
        <v>834</v>
      </c>
      <c r="D417" s="319"/>
      <c r="E417" s="310"/>
      <c r="F417" s="315"/>
      <c r="G417" s="312"/>
      <c r="H417" s="310"/>
      <c r="I417" s="315"/>
      <c r="J417" s="312"/>
      <c r="K417" s="316"/>
      <c r="L417" s="312"/>
    </row>
    <row r="418" spans="1:14" ht="16.5">
      <c r="A418" s="308"/>
      <c r="B418" s="233"/>
      <c r="C418" s="77" t="s">
        <v>835</v>
      </c>
      <c r="D418" s="319" t="s">
        <v>840</v>
      </c>
      <c r="E418" s="310" t="s">
        <v>841</v>
      </c>
      <c r="F418" s="315" t="s">
        <v>36</v>
      </c>
      <c r="G418" s="312">
        <v>620436</v>
      </c>
      <c r="H418" s="310" t="s">
        <v>842</v>
      </c>
      <c r="I418" s="315" t="s">
        <v>36</v>
      </c>
      <c r="J418" s="312">
        <v>710628</v>
      </c>
      <c r="K418" s="316" t="s">
        <v>36</v>
      </c>
      <c r="L418" s="312">
        <f>J418-G418</f>
        <v>90192</v>
      </c>
    </row>
    <row r="419" spans="1:14" ht="16.5">
      <c r="A419" s="308"/>
      <c r="B419" s="233"/>
      <c r="C419" s="77"/>
      <c r="D419" s="319"/>
      <c r="E419" s="310"/>
      <c r="F419" s="315"/>
      <c r="G419" s="312"/>
      <c r="H419" s="310"/>
      <c r="I419" s="315"/>
      <c r="J419" s="312"/>
      <c r="K419" s="316"/>
      <c r="L419" s="312"/>
    </row>
    <row r="420" spans="1:14" ht="16.5">
      <c r="A420" s="308">
        <v>2</v>
      </c>
      <c r="B420" s="233"/>
      <c r="C420" s="77" t="s">
        <v>843</v>
      </c>
      <c r="D420" s="319" t="s">
        <v>844</v>
      </c>
      <c r="E420" s="310" t="s">
        <v>845</v>
      </c>
      <c r="F420" s="315"/>
      <c r="G420" s="312">
        <v>321240</v>
      </c>
      <c r="H420" s="310" t="s">
        <v>740</v>
      </c>
      <c r="I420" s="315"/>
      <c r="J420" s="312">
        <v>342768</v>
      </c>
      <c r="K420" s="316"/>
      <c r="L420" s="312">
        <v>21528</v>
      </c>
      <c r="N420" s="46"/>
    </row>
    <row r="421" spans="1:14" ht="16.5">
      <c r="A421" s="308"/>
      <c r="B421" s="233"/>
      <c r="C421" s="77"/>
      <c r="D421" s="319"/>
      <c r="E421" s="310"/>
      <c r="F421" s="315"/>
      <c r="G421" s="312"/>
      <c r="H421" s="310"/>
      <c r="I421" s="315"/>
      <c r="J421" s="312"/>
      <c r="K421" s="316"/>
      <c r="L421" s="312"/>
    </row>
    <row r="422" spans="1:14" ht="16.5">
      <c r="A422" s="308">
        <v>3</v>
      </c>
      <c r="B422" s="233"/>
      <c r="C422" s="77" t="s">
        <v>846</v>
      </c>
      <c r="D422" s="319" t="s">
        <v>847</v>
      </c>
      <c r="E422" s="310" t="s">
        <v>697</v>
      </c>
      <c r="F422" s="315"/>
      <c r="G422" s="312">
        <v>133068</v>
      </c>
      <c r="H422" s="310" t="s">
        <v>698</v>
      </c>
      <c r="I422" s="315"/>
      <c r="J422" s="312">
        <v>137292</v>
      </c>
      <c r="K422" s="316"/>
      <c r="L422" s="312">
        <v>4224</v>
      </c>
      <c r="N422" s="46"/>
    </row>
    <row r="423" spans="1:14">
      <c r="A423" s="124"/>
      <c r="B423" s="125"/>
      <c r="C423" s="124"/>
      <c r="D423" s="124"/>
      <c r="E423" s="124"/>
      <c r="F423" s="160"/>
      <c r="G423" s="125"/>
      <c r="H423" s="124"/>
      <c r="I423" s="160"/>
      <c r="J423" s="125"/>
      <c r="K423" s="160"/>
      <c r="L423" s="125"/>
    </row>
    <row r="424" spans="1:14">
      <c r="A424" s="124"/>
      <c r="B424" s="125"/>
      <c r="C424" s="124"/>
      <c r="D424" s="124"/>
      <c r="E424" s="124"/>
      <c r="F424" s="160"/>
      <c r="G424" s="125"/>
      <c r="H424" s="124"/>
      <c r="I424" s="160"/>
      <c r="J424" s="125"/>
      <c r="K424" s="160"/>
      <c r="L424" s="125"/>
    </row>
    <row r="425" spans="1:14" ht="16.5">
      <c r="A425" s="426"/>
      <c r="B425" s="427"/>
      <c r="C425" s="387" t="s">
        <v>837</v>
      </c>
      <c r="D425" s="450"/>
      <c r="E425" s="451"/>
      <c r="F425" s="391" t="s">
        <v>36</v>
      </c>
      <c r="G425" s="390">
        <f>SUM(G417:G424)</f>
        <v>1074744</v>
      </c>
      <c r="H425" s="451"/>
      <c r="I425" s="391" t="s">
        <v>36</v>
      </c>
      <c r="J425" s="390">
        <f>SUM(J417:J424)</f>
        <v>1190688</v>
      </c>
      <c r="K425" s="391" t="s">
        <v>36</v>
      </c>
      <c r="L425" s="390">
        <f>SUM(L417:L424)</f>
        <v>115944</v>
      </c>
      <c r="N425" s="46"/>
    </row>
    <row r="426" spans="1:14">
      <c r="A426" s="124"/>
      <c r="B426" s="125"/>
      <c r="C426" s="124"/>
      <c r="D426" s="124"/>
      <c r="E426" s="124"/>
      <c r="F426" s="160"/>
      <c r="G426" s="125"/>
      <c r="H426" s="124"/>
      <c r="I426" s="160"/>
      <c r="J426" s="125"/>
      <c r="K426" s="160"/>
      <c r="L426" s="125"/>
    </row>
    <row r="427" spans="1:14">
      <c r="A427" s="124"/>
      <c r="B427" s="125"/>
      <c r="C427" s="124"/>
      <c r="D427" s="124"/>
      <c r="E427" s="124"/>
      <c r="F427" s="160"/>
      <c r="G427" s="125"/>
      <c r="H427" s="124"/>
      <c r="I427" s="160"/>
      <c r="J427" s="125"/>
      <c r="K427" s="160"/>
      <c r="L427" s="125"/>
    </row>
    <row r="428" spans="1:14">
      <c r="A428" s="127"/>
      <c r="B428" s="129"/>
      <c r="C428" s="127"/>
      <c r="D428" s="127"/>
      <c r="E428" s="127"/>
      <c r="F428" s="404"/>
      <c r="G428" s="129"/>
      <c r="H428" s="127"/>
      <c r="I428" s="404"/>
      <c r="J428" s="129"/>
      <c r="K428" s="404"/>
      <c r="L428" s="129"/>
    </row>
    <row r="430" spans="1:14" ht="15.75">
      <c r="B430" s="497" t="s">
        <v>703</v>
      </c>
      <c r="D430" s="497" t="s">
        <v>1080</v>
      </c>
      <c r="E430" s="497"/>
      <c r="F430" s="497"/>
      <c r="G430" s="497"/>
      <c r="H430" s="497" t="s">
        <v>1081</v>
      </c>
      <c r="I430" s="176"/>
      <c r="J430" s="176"/>
    </row>
    <row r="433" spans="1:12">
      <c r="C433" s="201" t="s">
        <v>289</v>
      </c>
      <c r="D433" s="201" t="s">
        <v>1083</v>
      </c>
      <c r="E433" s="201"/>
      <c r="F433" s="201"/>
      <c r="G433" s="201"/>
      <c r="H433" s="201" t="s">
        <v>1084</v>
      </c>
      <c r="J433" s="201"/>
      <c r="K433" s="201"/>
      <c r="L433" s="201"/>
    </row>
    <row r="434" spans="1:12">
      <c r="C434" s="334" t="s">
        <v>1085</v>
      </c>
      <c r="D434" s="334" t="s">
        <v>1086</v>
      </c>
      <c r="E434" s="334"/>
      <c r="H434" s="334" t="s">
        <v>1087</v>
      </c>
      <c r="J434" s="334"/>
      <c r="K434" s="334"/>
    </row>
    <row r="435" spans="1:12">
      <c r="D435" s="334" t="s">
        <v>1088</v>
      </c>
      <c r="E435" s="334"/>
    </row>
    <row r="436" spans="1:12">
      <c r="D436" s="334" t="s">
        <v>1089</v>
      </c>
      <c r="E436" s="334"/>
    </row>
    <row r="437" spans="1:12">
      <c r="D437" s="334"/>
      <c r="E437" s="334"/>
    </row>
    <row r="438" spans="1:12">
      <c r="D438" s="334"/>
      <c r="E438" s="334"/>
    </row>
    <row r="439" spans="1:12">
      <c r="A439" s="1" t="s">
        <v>857</v>
      </c>
      <c r="B439" s="1"/>
      <c r="C439" s="1"/>
      <c r="L439" s="1" t="s">
        <v>1075</v>
      </c>
    </row>
    <row r="440" spans="1:12">
      <c r="A440" s="1" t="s">
        <v>1110</v>
      </c>
      <c r="B440" s="256"/>
      <c r="C440" s="256"/>
    </row>
    <row r="442" spans="1:12" ht="18">
      <c r="A442" s="471" t="s">
        <v>1077</v>
      </c>
      <c r="B442" s="471"/>
      <c r="C442" s="471"/>
      <c r="D442" s="471"/>
      <c r="E442" s="471"/>
      <c r="F442" s="471"/>
      <c r="G442" s="471"/>
      <c r="H442" s="471"/>
      <c r="I442" s="471"/>
      <c r="J442" s="471"/>
      <c r="K442" s="471"/>
      <c r="L442" s="471"/>
    </row>
    <row r="443" spans="1:12" ht="15.75">
      <c r="A443" s="472" t="s">
        <v>1109</v>
      </c>
      <c r="B443" s="472"/>
      <c r="C443" s="472"/>
      <c r="D443" s="472"/>
      <c r="E443" s="472"/>
      <c r="F443" s="472"/>
      <c r="G443" s="472"/>
      <c r="H443" s="472"/>
      <c r="I443" s="472"/>
      <c r="J443" s="472"/>
      <c r="K443" s="472"/>
      <c r="L443" s="472"/>
    </row>
    <row r="444" spans="1:12">
      <c r="A444" s="473"/>
      <c r="B444" s="473"/>
      <c r="C444" s="473"/>
      <c r="D444" s="473"/>
      <c r="E444" s="473"/>
      <c r="F444" s="473"/>
      <c r="G444" s="473"/>
      <c r="H444" s="473"/>
      <c r="I444" s="473"/>
      <c r="J444" s="473"/>
      <c r="K444" s="473"/>
      <c r="L444" s="473"/>
    </row>
    <row r="446" spans="1:12" ht="15.75">
      <c r="A446" s="474" t="s">
        <v>663</v>
      </c>
      <c r="B446" s="475"/>
      <c r="C446" s="476"/>
      <c r="D446" s="476"/>
      <c r="E446" s="477" t="s">
        <v>664</v>
      </c>
      <c r="F446" s="478"/>
      <c r="G446" s="479"/>
      <c r="H446" s="477" t="s">
        <v>665</v>
      </c>
      <c r="I446" s="478"/>
      <c r="J446" s="479"/>
      <c r="K446" s="480"/>
      <c r="L446" s="481"/>
    </row>
    <row r="447" spans="1:12" ht="15.75">
      <c r="A447" s="482" t="s">
        <v>667</v>
      </c>
      <c r="B447" s="483"/>
      <c r="C447" s="484" t="s">
        <v>668</v>
      </c>
      <c r="D447" s="484" t="s">
        <v>669</v>
      </c>
      <c r="E447" s="477" t="s">
        <v>670</v>
      </c>
      <c r="F447" s="478"/>
      <c r="G447" s="479"/>
      <c r="H447" s="477" t="s">
        <v>670</v>
      </c>
      <c r="I447" s="478"/>
      <c r="J447" s="479"/>
      <c r="K447" s="485" t="s">
        <v>666</v>
      </c>
      <c r="L447" s="486"/>
    </row>
    <row r="448" spans="1:12" ht="15.75">
      <c r="A448" s="487" t="s">
        <v>672</v>
      </c>
      <c r="B448" s="488" t="s">
        <v>673</v>
      </c>
      <c r="C448" s="489"/>
      <c r="D448" s="489"/>
      <c r="E448" s="487" t="s">
        <v>674</v>
      </c>
      <c r="F448" s="490" t="s">
        <v>675</v>
      </c>
      <c r="G448" s="491"/>
      <c r="H448" s="487" t="s">
        <v>674</v>
      </c>
      <c r="I448" s="474" t="s">
        <v>675</v>
      </c>
      <c r="J448" s="475"/>
      <c r="K448" s="485" t="s">
        <v>671</v>
      </c>
      <c r="L448" s="486"/>
    </row>
    <row r="449" spans="1:14">
      <c r="A449" s="492">
        <v>1</v>
      </c>
      <c r="B449" s="493">
        <v>2</v>
      </c>
      <c r="C449" s="492">
        <v>3</v>
      </c>
      <c r="D449" s="492">
        <v>4</v>
      </c>
      <c r="E449" s="492">
        <v>5</v>
      </c>
      <c r="F449" s="494">
        <v>6</v>
      </c>
      <c r="G449" s="495"/>
      <c r="H449" s="492">
        <v>7</v>
      </c>
      <c r="I449" s="494">
        <v>8</v>
      </c>
      <c r="J449" s="495"/>
      <c r="K449" s="494">
        <v>9</v>
      </c>
      <c r="L449" s="495"/>
    </row>
    <row r="450" spans="1:14">
      <c r="A450" s="416"/>
      <c r="B450" s="125"/>
      <c r="C450" s="124"/>
      <c r="D450" s="124"/>
      <c r="E450" s="124"/>
      <c r="F450" s="6"/>
      <c r="G450" s="162"/>
      <c r="H450" s="124"/>
      <c r="I450" s="6"/>
      <c r="J450" s="162"/>
      <c r="K450" s="160"/>
      <c r="L450" s="162"/>
    </row>
    <row r="451" spans="1:14" ht="16.5">
      <c r="A451" s="124"/>
      <c r="B451" s="125"/>
      <c r="C451" s="124"/>
      <c r="D451" s="124"/>
      <c r="E451" s="300"/>
      <c r="F451" s="301"/>
      <c r="G451" s="414"/>
      <c r="H451" s="300"/>
      <c r="I451" s="301"/>
      <c r="J451" s="414"/>
      <c r="K451" s="303"/>
      <c r="L451" s="414"/>
    </row>
    <row r="452" spans="1:14" ht="16.5">
      <c r="A452" s="124"/>
      <c r="B452" s="125"/>
      <c r="C452" s="359" t="s">
        <v>745</v>
      </c>
      <c r="D452" s="124"/>
      <c r="E452" s="300"/>
      <c r="F452" s="301"/>
      <c r="G452" s="414"/>
      <c r="H452" s="300"/>
      <c r="I452" s="301"/>
      <c r="J452" s="414"/>
      <c r="K452" s="303"/>
      <c r="L452" s="414"/>
    </row>
    <row r="453" spans="1:14" ht="16.5">
      <c r="A453" s="77"/>
      <c r="B453" s="233"/>
      <c r="C453" s="77"/>
      <c r="D453" s="77"/>
      <c r="E453" s="340"/>
      <c r="F453" s="315"/>
      <c r="G453" s="312"/>
      <c r="H453" s="340"/>
      <c r="I453" s="315"/>
      <c r="J453" s="312"/>
      <c r="K453" s="316"/>
      <c r="L453" s="312"/>
    </row>
    <row r="454" spans="1:14" ht="16.5">
      <c r="A454" s="308">
        <v>1</v>
      </c>
      <c r="C454" s="77" t="s">
        <v>746</v>
      </c>
      <c r="D454" s="319" t="s">
        <v>851</v>
      </c>
      <c r="E454" s="340"/>
      <c r="F454" s="315" t="s">
        <v>36</v>
      </c>
      <c r="G454" s="312">
        <v>61512</v>
      </c>
      <c r="H454" s="340"/>
      <c r="I454" s="315" t="s">
        <v>36</v>
      </c>
      <c r="J454" s="312">
        <v>66000</v>
      </c>
      <c r="K454" s="316"/>
      <c r="L454" s="312">
        <f>J454-G454</f>
        <v>4488</v>
      </c>
      <c r="N454" s="46"/>
    </row>
    <row r="455" spans="1:14" ht="16.5">
      <c r="A455" s="77"/>
      <c r="B455" s="341"/>
      <c r="C455" s="77"/>
      <c r="D455" s="77"/>
      <c r="E455" s="340"/>
      <c r="F455" s="315"/>
      <c r="G455" s="312"/>
      <c r="H455" s="340"/>
      <c r="I455" s="315"/>
      <c r="J455" s="312"/>
      <c r="K455" s="316"/>
      <c r="L455" s="312"/>
    </row>
    <row r="456" spans="1:14" ht="16.5">
      <c r="A456" s="308">
        <v>2</v>
      </c>
      <c r="C456" s="77" t="s">
        <v>746</v>
      </c>
      <c r="D456" s="319" t="s">
        <v>717</v>
      </c>
      <c r="E456" s="340"/>
      <c r="F456" s="315"/>
      <c r="G456" s="312">
        <v>61512</v>
      </c>
      <c r="H456" s="340"/>
      <c r="I456" s="315"/>
      <c r="J456" s="312">
        <v>57024</v>
      </c>
      <c r="K456" s="316"/>
      <c r="L456" s="312">
        <f>J456-G456</f>
        <v>-4488</v>
      </c>
      <c r="N456" s="46"/>
    </row>
    <row r="457" spans="1:14" ht="16.5">
      <c r="A457" s="398"/>
      <c r="B457" s="233"/>
      <c r="C457" s="77"/>
      <c r="D457" s="77"/>
      <c r="E457" s="340"/>
      <c r="F457" s="315"/>
      <c r="G457" s="312"/>
      <c r="H457" s="340"/>
      <c r="I457" s="315"/>
      <c r="J457" s="312"/>
      <c r="K457" s="316"/>
      <c r="L457" s="312"/>
    </row>
    <row r="458" spans="1:14" ht="16.5">
      <c r="A458" s="426"/>
      <c r="B458" s="427"/>
      <c r="C458" s="387" t="s">
        <v>837</v>
      </c>
      <c r="D458" s="450"/>
      <c r="E458" s="451"/>
      <c r="F458" s="391" t="s">
        <v>36</v>
      </c>
      <c r="G458" s="390">
        <f>SUM(G453:G457)</f>
        <v>123024</v>
      </c>
      <c r="H458" s="451"/>
      <c r="I458" s="391" t="s">
        <v>36</v>
      </c>
      <c r="J458" s="390">
        <f>SUM(J453:J457)</f>
        <v>123024</v>
      </c>
      <c r="K458" s="391" t="s">
        <v>36</v>
      </c>
      <c r="L458" s="390">
        <f>L456+L454</f>
        <v>0</v>
      </c>
      <c r="N458" s="46"/>
    </row>
    <row r="459" spans="1:14" ht="16.5">
      <c r="A459" s="77"/>
      <c r="B459" s="233"/>
      <c r="C459" s="77"/>
      <c r="D459" s="77"/>
      <c r="E459" s="340"/>
      <c r="F459" s="315"/>
      <c r="G459" s="312"/>
      <c r="H459" s="340"/>
      <c r="I459" s="315"/>
      <c r="J459" s="312"/>
      <c r="K459" s="316"/>
      <c r="L459" s="312"/>
    </row>
    <row r="460" spans="1:14" ht="16.5">
      <c r="A460" s="77"/>
      <c r="B460" s="233"/>
      <c r="C460" s="77"/>
      <c r="D460" s="77"/>
      <c r="E460" s="340"/>
      <c r="F460" s="315"/>
      <c r="G460" s="312"/>
      <c r="H460" s="340"/>
      <c r="I460" s="315"/>
      <c r="J460" s="312"/>
      <c r="K460" s="316"/>
      <c r="L460" s="312"/>
    </row>
    <row r="461" spans="1:14" ht="16.5">
      <c r="A461" s="77"/>
      <c r="B461" s="233"/>
      <c r="C461" s="77"/>
      <c r="D461" s="77"/>
      <c r="E461" s="340"/>
      <c r="F461" s="315"/>
      <c r="G461" s="312"/>
      <c r="H461" s="340"/>
      <c r="I461" s="315"/>
      <c r="J461" s="312"/>
      <c r="K461" s="316"/>
      <c r="L461" s="312"/>
    </row>
    <row r="462" spans="1:14" ht="16.5">
      <c r="A462" s="77"/>
      <c r="B462" s="233"/>
      <c r="C462" s="77"/>
      <c r="D462" s="77"/>
      <c r="E462" s="340"/>
      <c r="F462" s="315"/>
      <c r="G462" s="312"/>
      <c r="H462" s="340"/>
      <c r="I462" s="315"/>
      <c r="J462" s="312"/>
      <c r="K462" s="316"/>
      <c r="L462" s="312"/>
    </row>
    <row r="463" spans="1:14" ht="16.5">
      <c r="A463" s="77"/>
      <c r="B463" s="233"/>
      <c r="C463" s="77"/>
      <c r="D463" s="77"/>
      <c r="E463" s="340"/>
      <c r="F463" s="315"/>
      <c r="G463" s="312"/>
      <c r="H463" s="340"/>
      <c r="I463" s="315"/>
      <c r="J463" s="312"/>
      <c r="K463" s="316"/>
      <c r="L463" s="312"/>
    </row>
    <row r="464" spans="1:14">
      <c r="A464" s="398"/>
      <c r="B464" s="323"/>
      <c r="C464" s="398"/>
      <c r="D464" s="398"/>
      <c r="E464" s="398"/>
      <c r="F464" s="213"/>
      <c r="G464" s="511"/>
      <c r="H464" s="398"/>
      <c r="I464" s="213"/>
      <c r="J464" s="511"/>
      <c r="K464" s="512"/>
      <c r="L464" s="511"/>
    </row>
    <row r="466" spans="1:12" ht="15.75">
      <c r="B466" s="497" t="s">
        <v>703</v>
      </c>
      <c r="D466" s="497" t="s">
        <v>1080</v>
      </c>
      <c r="E466" s="497"/>
      <c r="F466" s="497"/>
      <c r="G466" s="497"/>
      <c r="H466" s="497" t="s">
        <v>1081</v>
      </c>
      <c r="I466" s="176"/>
      <c r="J466" s="176"/>
    </row>
    <row r="469" spans="1:12">
      <c r="C469" s="201" t="s">
        <v>289</v>
      </c>
      <c r="D469" s="201" t="s">
        <v>1083</v>
      </c>
      <c r="E469" s="201"/>
      <c r="F469" s="201"/>
      <c r="G469" s="201"/>
      <c r="H469" s="201" t="s">
        <v>1084</v>
      </c>
      <c r="J469" s="201"/>
      <c r="K469" s="201"/>
      <c r="L469" s="201"/>
    </row>
    <row r="470" spans="1:12">
      <c r="C470" s="334" t="s">
        <v>1085</v>
      </c>
      <c r="D470" s="334" t="s">
        <v>1086</v>
      </c>
      <c r="E470" s="334"/>
      <c r="H470" s="334" t="s">
        <v>1087</v>
      </c>
      <c r="J470" s="334"/>
      <c r="K470" s="334"/>
    </row>
    <row r="471" spans="1:12">
      <c r="D471" s="334" t="s">
        <v>1088</v>
      </c>
      <c r="E471" s="334"/>
    </row>
    <row r="472" spans="1:12">
      <c r="D472" s="334" t="s">
        <v>1089</v>
      </c>
      <c r="E472" s="334"/>
    </row>
    <row r="473" spans="1:12">
      <c r="D473" s="334"/>
      <c r="E473" s="334"/>
    </row>
    <row r="474" spans="1:12">
      <c r="D474" s="334"/>
      <c r="E474" s="334"/>
    </row>
    <row r="475" spans="1:12">
      <c r="A475" s="1" t="s">
        <v>857</v>
      </c>
      <c r="B475" s="1"/>
      <c r="C475" s="1"/>
      <c r="L475" s="1" t="s">
        <v>1075</v>
      </c>
    </row>
    <row r="476" spans="1:12">
      <c r="A476" s="1" t="s">
        <v>1111</v>
      </c>
      <c r="B476" s="256"/>
      <c r="C476" s="256"/>
    </row>
    <row r="478" spans="1:12" ht="18">
      <c r="A478" s="471" t="s">
        <v>1077</v>
      </c>
      <c r="B478" s="471"/>
      <c r="C478" s="471"/>
      <c r="D478" s="471"/>
      <c r="E478" s="471"/>
      <c r="F478" s="471"/>
      <c r="G478" s="471"/>
      <c r="H478" s="471"/>
      <c r="I478" s="471"/>
      <c r="J478" s="471"/>
      <c r="K478" s="471"/>
      <c r="L478" s="471"/>
    </row>
    <row r="479" spans="1:12" ht="15.75">
      <c r="A479" s="472" t="s">
        <v>1112</v>
      </c>
      <c r="B479" s="472"/>
      <c r="C479" s="472"/>
      <c r="D479" s="472"/>
      <c r="E479" s="472"/>
      <c r="F479" s="472"/>
      <c r="G479" s="472"/>
      <c r="H479" s="472"/>
      <c r="I479" s="472"/>
      <c r="J479" s="472"/>
      <c r="K479" s="472"/>
      <c r="L479" s="472"/>
    </row>
    <row r="480" spans="1:12">
      <c r="A480" s="473"/>
      <c r="B480" s="473"/>
      <c r="C480" s="473"/>
      <c r="D480" s="473"/>
      <c r="E480" s="473"/>
      <c r="F480" s="473"/>
      <c r="G480" s="473"/>
      <c r="H480" s="473"/>
      <c r="I480" s="473"/>
      <c r="J480" s="473"/>
      <c r="K480" s="473"/>
      <c r="L480" s="473"/>
    </row>
    <row r="482" spans="1:14" ht="15.75">
      <c r="A482" s="474" t="s">
        <v>663</v>
      </c>
      <c r="B482" s="475"/>
      <c r="C482" s="476"/>
      <c r="D482" s="476"/>
      <c r="E482" s="477" t="s">
        <v>664</v>
      </c>
      <c r="F482" s="478"/>
      <c r="G482" s="479"/>
      <c r="H482" s="477" t="s">
        <v>665</v>
      </c>
      <c r="I482" s="478"/>
      <c r="J482" s="479"/>
      <c r="K482" s="480"/>
      <c r="L482" s="481"/>
    </row>
    <row r="483" spans="1:14" ht="15.75">
      <c r="A483" s="482" t="s">
        <v>667</v>
      </c>
      <c r="B483" s="483"/>
      <c r="C483" s="484" t="s">
        <v>668</v>
      </c>
      <c r="D483" s="484" t="s">
        <v>669</v>
      </c>
      <c r="E483" s="477" t="s">
        <v>670</v>
      </c>
      <c r="F483" s="478"/>
      <c r="G483" s="479"/>
      <c r="H483" s="477" t="s">
        <v>670</v>
      </c>
      <c r="I483" s="478"/>
      <c r="J483" s="479"/>
      <c r="K483" s="485" t="s">
        <v>666</v>
      </c>
      <c r="L483" s="486"/>
    </row>
    <row r="484" spans="1:14" ht="15.75">
      <c r="A484" s="487" t="s">
        <v>672</v>
      </c>
      <c r="B484" s="488" t="s">
        <v>673</v>
      </c>
      <c r="C484" s="489"/>
      <c r="D484" s="489"/>
      <c r="E484" s="487" t="s">
        <v>674</v>
      </c>
      <c r="F484" s="490" t="s">
        <v>675</v>
      </c>
      <c r="G484" s="491"/>
      <c r="H484" s="487" t="s">
        <v>674</v>
      </c>
      <c r="I484" s="474" t="s">
        <v>675</v>
      </c>
      <c r="J484" s="475"/>
      <c r="K484" s="485" t="s">
        <v>671</v>
      </c>
      <c r="L484" s="486"/>
    </row>
    <row r="485" spans="1:14">
      <c r="A485" s="492">
        <v>1</v>
      </c>
      <c r="B485" s="493">
        <v>2</v>
      </c>
      <c r="C485" s="492">
        <v>3</v>
      </c>
      <c r="D485" s="492">
        <v>4</v>
      </c>
      <c r="E485" s="492">
        <v>5</v>
      </c>
      <c r="F485" s="494">
        <v>6</v>
      </c>
      <c r="G485" s="495"/>
      <c r="H485" s="492">
        <v>7</v>
      </c>
      <c r="I485" s="494">
        <v>8</v>
      </c>
      <c r="J485" s="495"/>
      <c r="K485" s="494">
        <v>9</v>
      </c>
      <c r="L485" s="495"/>
    </row>
    <row r="486" spans="1:14">
      <c r="A486" s="124"/>
      <c r="B486" s="125"/>
      <c r="C486" s="124"/>
      <c r="D486" s="124"/>
      <c r="E486" s="124"/>
      <c r="F486" s="6"/>
      <c r="G486" s="125"/>
      <c r="H486" s="124"/>
      <c r="I486" s="6"/>
      <c r="J486" s="125"/>
      <c r="K486" s="160"/>
      <c r="L486" s="125"/>
    </row>
    <row r="487" spans="1:14" ht="16.5">
      <c r="A487" s="163"/>
      <c r="B487" s="125"/>
      <c r="C487" s="299" t="s">
        <v>676</v>
      </c>
      <c r="D487" s="413"/>
      <c r="E487" s="306"/>
      <c r="F487" s="301"/>
      <c r="G487" s="414"/>
      <c r="H487" s="306"/>
      <c r="I487" s="301"/>
      <c r="J487" s="414"/>
      <c r="K487" s="303"/>
      <c r="L487" s="414"/>
      <c r="N487" t="s">
        <v>585</v>
      </c>
    </row>
    <row r="488" spans="1:14" ht="16.5">
      <c r="A488" s="308"/>
      <c r="B488" s="233"/>
      <c r="C488" s="77"/>
      <c r="D488" s="319"/>
      <c r="E488" s="310"/>
      <c r="F488" s="315"/>
      <c r="G488" s="312"/>
      <c r="H488" s="310"/>
      <c r="I488" s="315"/>
      <c r="J488" s="312"/>
      <c r="K488" s="316"/>
      <c r="L488" s="312"/>
    </row>
    <row r="489" spans="1:14" ht="16.5">
      <c r="A489" s="308">
        <v>1</v>
      </c>
      <c r="B489" s="233"/>
      <c r="C489" s="77" t="s">
        <v>834</v>
      </c>
      <c r="D489" s="319"/>
      <c r="E489" s="310"/>
      <c r="F489" s="315"/>
      <c r="G489" s="312"/>
      <c r="H489" s="310"/>
      <c r="I489" s="315"/>
      <c r="J489" s="312"/>
      <c r="K489" s="316"/>
      <c r="L489" s="312"/>
    </row>
    <row r="490" spans="1:14" ht="16.5">
      <c r="A490" s="308"/>
      <c r="B490" s="233"/>
      <c r="C490" s="77" t="s">
        <v>835</v>
      </c>
      <c r="D490" s="319" t="s">
        <v>717</v>
      </c>
      <c r="E490" s="310" t="s">
        <v>853</v>
      </c>
      <c r="F490" s="315" t="s">
        <v>36</v>
      </c>
      <c r="G490" s="312">
        <v>612072</v>
      </c>
      <c r="H490" s="310" t="s">
        <v>690</v>
      </c>
      <c r="I490" s="315" t="s">
        <v>36</v>
      </c>
      <c r="J490" s="312">
        <v>659688</v>
      </c>
      <c r="K490" s="316" t="s">
        <v>36</v>
      </c>
      <c r="L490" s="312">
        <f>J490-G490</f>
        <v>47616</v>
      </c>
      <c r="N490" s="46"/>
    </row>
    <row r="491" spans="1:14" ht="16.5">
      <c r="A491" s="308"/>
      <c r="B491" s="233"/>
      <c r="C491" s="77"/>
      <c r="D491" s="319"/>
      <c r="E491" s="310"/>
      <c r="F491" s="315"/>
      <c r="G491" s="312"/>
      <c r="H491" s="310"/>
      <c r="I491" s="315"/>
      <c r="J491" s="312"/>
      <c r="K491" s="316"/>
      <c r="L491" s="312"/>
    </row>
    <row r="492" spans="1:14" ht="16.5">
      <c r="A492" s="308">
        <v>2</v>
      </c>
      <c r="B492" s="233"/>
      <c r="C492" s="77" t="s">
        <v>811</v>
      </c>
      <c r="D492" s="319" t="s">
        <v>854</v>
      </c>
      <c r="E492" s="310" t="s">
        <v>855</v>
      </c>
      <c r="F492" s="315"/>
      <c r="G492" s="312">
        <v>132576</v>
      </c>
      <c r="H492" s="310" t="s">
        <v>856</v>
      </c>
      <c r="I492" s="315"/>
      <c r="J492" s="312">
        <v>136716</v>
      </c>
      <c r="K492" s="316"/>
      <c r="L492" s="312">
        <f>J492-G492</f>
        <v>4140</v>
      </c>
      <c r="N492" s="46"/>
    </row>
    <row r="493" spans="1:14">
      <c r="A493" s="124"/>
      <c r="B493" s="125"/>
      <c r="C493" s="124"/>
      <c r="D493" s="124"/>
      <c r="E493" s="124"/>
      <c r="F493" s="6"/>
      <c r="G493" s="125"/>
      <c r="H493" s="124"/>
      <c r="I493" s="6"/>
      <c r="J493" s="125"/>
      <c r="K493" s="160"/>
      <c r="L493" s="125"/>
    </row>
    <row r="494" spans="1:14">
      <c r="A494" s="124"/>
      <c r="B494" s="125"/>
      <c r="C494" s="124"/>
      <c r="D494" s="124"/>
      <c r="E494" s="124"/>
      <c r="F494" s="6"/>
      <c r="G494" s="125"/>
      <c r="H494" s="124"/>
      <c r="I494" s="6"/>
      <c r="J494" s="125"/>
      <c r="K494" s="160"/>
      <c r="L494" s="125"/>
    </row>
    <row r="495" spans="1:14" ht="16.5">
      <c r="A495" s="426"/>
      <c r="B495" s="427"/>
      <c r="C495" s="387" t="s">
        <v>837</v>
      </c>
      <c r="D495" s="450"/>
      <c r="E495" s="451"/>
      <c r="F495" s="391" t="s">
        <v>36</v>
      </c>
      <c r="G495" s="390">
        <f>SUM(G489:G494)</f>
        <v>744648</v>
      </c>
      <c r="H495" s="451"/>
      <c r="I495" s="391" t="s">
        <v>36</v>
      </c>
      <c r="J495" s="390">
        <f>SUM(J489:J494)</f>
        <v>796404</v>
      </c>
      <c r="K495" s="391" t="s">
        <v>36</v>
      </c>
      <c r="L495" s="390">
        <f>SUM(L489:L493)</f>
        <v>51756</v>
      </c>
      <c r="N495" s="46"/>
    </row>
    <row r="496" spans="1:14">
      <c r="A496" s="124"/>
      <c r="B496" s="125"/>
      <c r="C496" s="124"/>
      <c r="D496" s="124"/>
      <c r="E496" s="124"/>
      <c r="F496" s="6"/>
      <c r="G496" s="125"/>
      <c r="H496" s="124"/>
      <c r="I496" s="6"/>
      <c r="J496" s="125"/>
      <c r="K496" s="160"/>
      <c r="L496" s="125"/>
    </row>
    <row r="497" spans="1:12">
      <c r="A497" s="124"/>
      <c r="B497" s="125"/>
      <c r="C497" s="124"/>
      <c r="D497" s="124"/>
      <c r="E497" s="124"/>
      <c r="F497" s="6"/>
      <c r="G497" s="125"/>
      <c r="H497" s="124"/>
      <c r="I497" s="6"/>
      <c r="J497" s="125"/>
      <c r="K497" s="160"/>
      <c r="L497" s="125"/>
    </row>
    <row r="498" spans="1:12">
      <c r="A498" s="124"/>
      <c r="B498" s="125"/>
      <c r="C498" s="124"/>
      <c r="D498" s="124"/>
      <c r="E498" s="124"/>
      <c r="F498" s="6"/>
      <c r="G498" s="125"/>
      <c r="H498" s="124"/>
      <c r="I498" s="6"/>
      <c r="J498" s="125"/>
      <c r="K498" s="160"/>
      <c r="L498" s="125"/>
    </row>
    <row r="499" spans="1:12">
      <c r="A499" s="124"/>
      <c r="B499" s="125"/>
      <c r="C499" s="124"/>
      <c r="D499" s="124"/>
      <c r="E499" s="124"/>
      <c r="F499" s="6"/>
      <c r="G499" s="125"/>
      <c r="H499" s="124"/>
      <c r="I499" s="6"/>
      <c r="J499" s="125"/>
      <c r="K499" s="160"/>
      <c r="L499" s="125"/>
    </row>
    <row r="500" spans="1:12">
      <c r="A500" s="124"/>
      <c r="B500" s="125"/>
      <c r="C500" s="124"/>
      <c r="D500" s="124"/>
      <c r="E500" s="124"/>
      <c r="F500" s="6"/>
      <c r="G500" s="125"/>
      <c r="H500" s="124"/>
      <c r="I500" s="6"/>
      <c r="J500" s="125"/>
      <c r="K500" s="160"/>
      <c r="L500" s="125"/>
    </row>
    <row r="501" spans="1:12">
      <c r="A501" s="127"/>
      <c r="B501" s="129"/>
      <c r="C501" s="127"/>
      <c r="D501" s="127"/>
      <c r="E501" s="127"/>
      <c r="F501" s="128"/>
      <c r="G501" s="129"/>
      <c r="H501" s="127"/>
      <c r="I501" s="128"/>
      <c r="J501" s="129"/>
      <c r="K501" s="404"/>
      <c r="L501" s="129"/>
    </row>
    <row r="503" spans="1:12" ht="15.75">
      <c r="B503" s="497" t="s">
        <v>703</v>
      </c>
      <c r="D503" s="497" t="s">
        <v>1080</v>
      </c>
      <c r="E503" s="497"/>
      <c r="F503" s="497"/>
      <c r="G503" s="497"/>
      <c r="H503" s="497" t="s">
        <v>1081</v>
      </c>
      <c r="I503" s="176"/>
      <c r="J503" s="176"/>
    </row>
    <row r="506" spans="1:12">
      <c r="C506" s="513" t="s">
        <v>1113</v>
      </c>
      <c r="D506" s="201" t="s">
        <v>1083</v>
      </c>
      <c r="E506" s="201"/>
      <c r="F506" s="201"/>
      <c r="G506" s="201"/>
      <c r="H506" s="201" t="s">
        <v>1084</v>
      </c>
      <c r="J506" s="201"/>
      <c r="K506" s="201"/>
      <c r="L506" s="201"/>
    </row>
    <row r="507" spans="1:12">
      <c r="C507" s="334" t="s">
        <v>1114</v>
      </c>
      <c r="D507" s="334" t="s">
        <v>1086</v>
      </c>
      <c r="E507" s="334"/>
      <c r="H507" s="334" t="s">
        <v>1087</v>
      </c>
      <c r="J507" s="334"/>
      <c r="K507" s="334"/>
    </row>
    <row r="508" spans="1:12">
      <c r="C508" s="334" t="s">
        <v>1115</v>
      </c>
      <c r="D508" s="334" t="s">
        <v>1088</v>
      </c>
      <c r="E508" s="334"/>
    </row>
    <row r="509" spans="1:12">
      <c r="D509" s="334" t="s">
        <v>1089</v>
      </c>
      <c r="E509" s="334"/>
    </row>
    <row r="510" spans="1:12">
      <c r="D510" s="334"/>
      <c r="E510" s="334"/>
    </row>
    <row r="511" spans="1:12">
      <c r="D511" s="334"/>
      <c r="E511" s="334"/>
    </row>
    <row r="512" spans="1:12">
      <c r="A512" s="1" t="s">
        <v>857</v>
      </c>
      <c r="B512" s="1"/>
      <c r="C512" s="1"/>
      <c r="L512" s="1" t="s">
        <v>1075</v>
      </c>
    </row>
    <row r="513" spans="1:12">
      <c r="A513" s="1" t="s">
        <v>858</v>
      </c>
      <c r="B513" s="256"/>
      <c r="C513" s="256"/>
    </row>
    <row r="515" spans="1:12" ht="18">
      <c r="A515" s="471" t="s">
        <v>1077</v>
      </c>
      <c r="B515" s="471"/>
      <c r="C515" s="471"/>
      <c r="D515" s="471"/>
      <c r="E515" s="471"/>
      <c r="F515" s="471"/>
      <c r="G515" s="471"/>
      <c r="H515" s="471"/>
      <c r="I515" s="471"/>
      <c r="J515" s="471"/>
      <c r="K515" s="471"/>
      <c r="L515" s="471"/>
    </row>
    <row r="516" spans="1:12" ht="15.75">
      <c r="A516" s="472" t="s">
        <v>1112</v>
      </c>
      <c r="B516" s="472"/>
      <c r="C516" s="472"/>
      <c r="D516" s="472"/>
      <c r="E516" s="472"/>
      <c r="F516" s="472"/>
      <c r="G516" s="472"/>
      <c r="H516" s="472"/>
      <c r="I516" s="472"/>
      <c r="J516" s="472"/>
      <c r="K516" s="472"/>
      <c r="L516" s="472"/>
    </row>
    <row r="517" spans="1:12">
      <c r="A517" s="473"/>
      <c r="B517" s="473"/>
      <c r="C517" s="473"/>
      <c r="D517" s="473"/>
      <c r="E517" s="473"/>
      <c r="F517" s="473"/>
      <c r="G517" s="473"/>
      <c r="H517" s="473"/>
      <c r="I517" s="473"/>
      <c r="J517" s="473"/>
      <c r="K517" s="473"/>
      <c r="L517" s="473"/>
    </row>
    <row r="519" spans="1:12" ht="15.75">
      <c r="A519" s="474" t="s">
        <v>663</v>
      </c>
      <c r="B519" s="475"/>
      <c r="C519" s="476"/>
      <c r="D519" s="476"/>
      <c r="E519" s="477" t="s">
        <v>664</v>
      </c>
      <c r="F519" s="478"/>
      <c r="G519" s="479"/>
      <c r="H519" s="477" t="s">
        <v>665</v>
      </c>
      <c r="I519" s="478"/>
      <c r="J519" s="479"/>
      <c r="K519" s="480"/>
      <c r="L519" s="481"/>
    </row>
    <row r="520" spans="1:12" ht="15.75">
      <c r="A520" s="482" t="s">
        <v>667</v>
      </c>
      <c r="B520" s="483"/>
      <c r="C520" s="484" t="s">
        <v>668</v>
      </c>
      <c r="D520" s="484" t="s">
        <v>669</v>
      </c>
      <c r="E520" s="477" t="s">
        <v>670</v>
      </c>
      <c r="F520" s="478"/>
      <c r="G520" s="479"/>
      <c r="H520" s="477" t="s">
        <v>670</v>
      </c>
      <c r="I520" s="478"/>
      <c r="J520" s="479"/>
      <c r="K520" s="485" t="s">
        <v>666</v>
      </c>
      <c r="L520" s="486"/>
    </row>
    <row r="521" spans="1:12" ht="15.75">
      <c r="A521" s="487" t="s">
        <v>672</v>
      </c>
      <c r="B521" s="488" t="s">
        <v>673</v>
      </c>
      <c r="C521" s="489"/>
      <c r="D521" s="489"/>
      <c r="E521" s="487" t="s">
        <v>674</v>
      </c>
      <c r="F521" s="490" t="s">
        <v>675</v>
      </c>
      <c r="G521" s="491"/>
      <c r="H521" s="487" t="s">
        <v>674</v>
      </c>
      <c r="I521" s="474" t="s">
        <v>675</v>
      </c>
      <c r="J521" s="475"/>
      <c r="K521" s="485" t="s">
        <v>671</v>
      </c>
      <c r="L521" s="486"/>
    </row>
    <row r="522" spans="1:12">
      <c r="A522" s="492">
        <v>1</v>
      </c>
      <c r="B522" s="493">
        <v>2</v>
      </c>
      <c r="C522" s="492">
        <v>3</v>
      </c>
      <c r="D522" s="492">
        <v>4</v>
      </c>
      <c r="E522" s="492">
        <v>5</v>
      </c>
      <c r="F522" s="494">
        <v>6</v>
      </c>
      <c r="G522" s="495"/>
      <c r="H522" s="492">
        <v>7</v>
      </c>
      <c r="I522" s="494">
        <v>8</v>
      </c>
      <c r="J522" s="495"/>
      <c r="K522" s="494">
        <v>9</v>
      </c>
      <c r="L522" s="495"/>
    </row>
    <row r="523" spans="1:12" ht="16.5">
      <c r="A523" s="124"/>
      <c r="B523" s="125"/>
      <c r="C523" s="124"/>
      <c r="D523" s="395"/>
      <c r="E523" s="300"/>
      <c r="F523" s="301"/>
      <c r="G523" s="302"/>
      <c r="H523" s="300"/>
      <c r="I523" s="301"/>
      <c r="J523" s="302"/>
      <c r="K523" s="303"/>
      <c r="L523" s="302"/>
    </row>
    <row r="524" spans="1:12" ht="16.5">
      <c r="A524" s="308"/>
      <c r="B524" s="233"/>
      <c r="C524" s="299" t="s">
        <v>850</v>
      </c>
      <c r="D524" s="395"/>
      <c r="E524" s="340"/>
      <c r="F524" s="315"/>
      <c r="G524" s="320"/>
      <c r="H524" s="340"/>
      <c r="I524" s="315"/>
      <c r="J524" s="320"/>
      <c r="K524" s="316"/>
      <c r="L524" s="320"/>
    </row>
    <row r="525" spans="1:12" ht="16.5">
      <c r="A525" s="308"/>
      <c r="B525" s="77"/>
      <c r="C525" s="431"/>
      <c r="D525" s="395"/>
      <c r="E525" s="340"/>
      <c r="F525" s="315"/>
      <c r="G525" s="320"/>
      <c r="H525" s="340"/>
      <c r="I525" s="315"/>
      <c r="J525" s="320"/>
      <c r="K525" s="315"/>
      <c r="L525" s="320"/>
    </row>
    <row r="526" spans="1:12" ht="16.5">
      <c r="A526" s="308">
        <v>1</v>
      </c>
      <c r="B526" s="124"/>
      <c r="C526" s="233" t="s">
        <v>746</v>
      </c>
      <c r="D526" s="319" t="s">
        <v>859</v>
      </c>
      <c r="E526" s="320"/>
      <c r="F526" s="315" t="s">
        <v>36</v>
      </c>
      <c r="G526" s="312">
        <v>70000</v>
      </c>
      <c r="H526" s="340"/>
      <c r="I526" s="315" t="s">
        <v>36</v>
      </c>
      <c r="J526" s="312">
        <v>70000</v>
      </c>
      <c r="K526" s="315" t="s">
        <v>36</v>
      </c>
      <c r="L526" s="312">
        <f>J526-G526</f>
        <v>0</v>
      </c>
    </row>
    <row r="527" spans="1:12" ht="16.5">
      <c r="A527" s="308"/>
      <c r="B527" s="308"/>
      <c r="C527" s="77"/>
      <c r="D527" s="319"/>
      <c r="E527" s="340"/>
      <c r="F527" s="315"/>
      <c r="G527" s="312"/>
      <c r="H527" s="340"/>
      <c r="I527" s="315"/>
      <c r="J527" s="312"/>
      <c r="K527" s="315"/>
      <c r="L527" s="312"/>
    </row>
    <row r="528" spans="1:12" ht="16.5">
      <c r="A528" s="308"/>
      <c r="B528" s="308"/>
      <c r="C528" s="77"/>
      <c r="D528" s="319"/>
      <c r="E528" s="340"/>
      <c r="F528" s="315"/>
      <c r="G528" s="312"/>
      <c r="H528" s="340"/>
      <c r="I528" s="315"/>
      <c r="J528" s="312"/>
      <c r="K528" s="315"/>
      <c r="L528" s="312"/>
    </row>
    <row r="529" spans="1:12" ht="16.5">
      <c r="A529" s="308"/>
      <c r="B529" s="308"/>
      <c r="C529" s="77"/>
      <c r="D529" s="319"/>
      <c r="E529" s="340"/>
      <c r="F529" s="315"/>
      <c r="G529" s="312"/>
      <c r="H529" s="340"/>
      <c r="I529" s="315"/>
      <c r="J529" s="312"/>
      <c r="K529" s="315"/>
      <c r="L529" s="312"/>
    </row>
    <row r="530" spans="1:12" ht="16.5">
      <c r="A530" s="308"/>
      <c r="B530" s="308"/>
      <c r="C530" s="77"/>
      <c r="D530" s="319"/>
      <c r="E530" s="340"/>
      <c r="F530" s="315"/>
      <c r="G530" s="312"/>
      <c r="H530" s="340"/>
      <c r="I530" s="315"/>
      <c r="J530" s="312"/>
      <c r="K530" s="315"/>
      <c r="L530" s="312"/>
    </row>
    <row r="531" spans="1:12" ht="16.5">
      <c r="A531" s="308"/>
      <c r="B531" s="308"/>
      <c r="C531" s="77"/>
      <c r="D531" s="319"/>
      <c r="E531" s="340"/>
      <c r="F531" s="315"/>
      <c r="G531" s="312"/>
      <c r="H531" s="340"/>
      <c r="I531" s="315"/>
      <c r="J531" s="312"/>
      <c r="K531" s="315"/>
      <c r="L531" s="312"/>
    </row>
    <row r="532" spans="1:12" ht="16.5">
      <c r="A532" s="426"/>
      <c r="B532" s="387"/>
      <c r="C532" s="387" t="s">
        <v>837</v>
      </c>
      <c r="D532" s="450"/>
      <c r="E532" s="451"/>
      <c r="F532" s="389" t="s">
        <v>36</v>
      </c>
      <c r="G532" s="390">
        <f>SUM(G525:G531)</f>
        <v>70000</v>
      </c>
      <c r="H532" s="451"/>
      <c r="I532" s="389" t="s">
        <v>36</v>
      </c>
      <c r="J532" s="390">
        <f>SUM(J524:J531)</f>
        <v>70000</v>
      </c>
      <c r="K532" s="389" t="s">
        <v>36</v>
      </c>
      <c r="L532" s="390">
        <f ca="1">SUM(L525:L533)</f>
        <v>0</v>
      </c>
    </row>
    <row r="533" spans="1:12" ht="16.5">
      <c r="A533" s="124"/>
      <c r="B533" s="124"/>
      <c r="C533" s="124"/>
      <c r="D533" s="395"/>
      <c r="E533" s="340"/>
      <c r="F533" s="315"/>
      <c r="G533" s="320"/>
      <c r="H533" s="340"/>
      <c r="I533" s="315"/>
      <c r="J533" s="320"/>
      <c r="K533" s="315"/>
      <c r="L533" s="320"/>
    </row>
    <row r="534" spans="1:12" ht="16.5">
      <c r="A534" s="124"/>
      <c r="B534" s="124"/>
      <c r="C534" s="124"/>
      <c r="D534" s="395"/>
      <c r="E534" s="340"/>
      <c r="F534" s="315"/>
      <c r="G534" s="320"/>
      <c r="H534" s="340"/>
      <c r="I534" s="315"/>
      <c r="J534" s="320"/>
      <c r="K534" s="315"/>
      <c r="L534" s="320"/>
    </row>
    <row r="535" spans="1:12">
      <c r="A535" s="124"/>
      <c r="B535" s="124"/>
      <c r="C535" s="124"/>
      <c r="D535" s="124"/>
      <c r="E535" s="124"/>
      <c r="G535" s="125"/>
      <c r="H535" s="124"/>
      <c r="J535" s="125"/>
      <c r="L535" s="125"/>
    </row>
    <row r="536" spans="1:12">
      <c r="A536" s="124"/>
      <c r="B536" s="124"/>
      <c r="C536" s="124"/>
      <c r="D536" s="124"/>
      <c r="E536" s="124"/>
      <c r="F536" s="6"/>
      <c r="G536" s="125"/>
      <c r="H536" s="124"/>
      <c r="I536" s="6"/>
      <c r="J536" s="125"/>
      <c r="K536" s="6"/>
      <c r="L536" s="125"/>
    </row>
    <row r="537" spans="1:12">
      <c r="A537" s="127"/>
      <c r="B537" s="127"/>
      <c r="C537" s="127"/>
      <c r="D537" s="127"/>
      <c r="E537" s="127"/>
      <c r="F537" s="128"/>
      <c r="G537" s="129"/>
      <c r="H537" s="127"/>
      <c r="I537" s="128"/>
      <c r="J537" s="129"/>
      <c r="K537" s="128"/>
      <c r="L537" s="129"/>
    </row>
    <row r="539" spans="1:12" ht="15.75">
      <c r="B539" s="497" t="s">
        <v>703</v>
      </c>
      <c r="D539" s="497" t="s">
        <v>1080</v>
      </c>
      <c r="E539" s="497"/>
      <c r="F539" s="497"/>
      <c r="G539" s="497"/>
      <c r="H539" s="497" t="s">
        <v>1081</v>
      </c>
      <c r="I539" s="176"/>
      <c r="J539" s="176"/>
    </row>
    <row r="542" spans="1:12">
      <c r="C542" s="513" t="s">
        <v>1113</v>
      </c>
      <c r="D542" s="201" t="s">
        <v>1083</v>
      </c>
      <c r="E542" s="201"/>
      <c r="F542" s="201"/>
      <c r="G542" s="201"/>
      <c r="H542" s="201" t="s">
        <v>1084</v>
      </c>
      <c r="J542" s="201"/>
      <c r="K542" s="201"/>
      <c r="L542" s="201"/>
    </row>
    <row r="543" spans="1:12">
      <c r="C543" s="334" t="s">
        <v>1116</v>
      </c>
      <c r="D543" s="334" t="s">
        <v>1086</v>
      </c>
      <c r="E543" s="334"/>
      <c r="H543" s="334" t="s">
        <v>1087</v>
      </c>
      <c r="J543" s="334"/>
      <c r="K543" s="334"/>
    </row>
    <row r="544" spans="1:12">
      <c r="C544" s="334" t="s">
        <v>1117</v>
      </c>
      <c r="D544" s="334" t="s">
        <v>1088</v>
      </c>
      <c r="E544" s="334"/>
    </row>
    <row r="545" spans="1:12">
      <c r="D545" s="334" t="s">
        <v>1089</v>
      </c>
      <c r="E545" s="334"/>
    </row>
    <row r="546" spans="1:12">
      <c r="D546" s="334"/>
      <c r="E546" s="334"/>
    </row>
    <row r="547" spans="1:12">
      <c r="D547" s="334"/>
      <c r="E547" s="334"/>
    </row>
    <row r="548" spans="1:12">
      <c r="A548" s="1" t="s">
        <v>857</v>
      </c>
      <c r="B548" s="1"/>
      <c r="C548" s="1"/>
      <c r="L548" s="1" t="s">
        <v>1075</v>
      </c>
    </row>
    <row r="549" spans="1:12">
      <c r="A549" s="1" t="s">
        <v>1111</v>
      </c>
      <c r="B549" s="256"/>
      <c r="C549" s="256"/>
    </row>
    <row r="551" spans="1:12" ht="18">
      <c r="A551" s="471" t="s">
        <v>1077</v>
      </c>
      <c r="B551" s="471"/>
      <c r="C551" s="471"/>
      <c r="D551" s="471"/>
      <c r="E551" s="471"/>
      <c r="F551" s="471"/>
      <c r="G551" s="471"/>
      <c r="H551" s="471"/>
      <c r="I551" s="471"/>
      <c r="J551" s="471"/>
      <c r="K551" s="471"/>
      <c r="L551" s="471"/>
    </row>
    <row r="552" spans="1:12" ht="15.75">
      <c r="A552" s="472" t="s">
        <v>1118</v>
      </c>
      <c r="B552" s="472"/>
      <c r="C552" s="472"/>
      <c r="D552" s="472"/>
      <c r="E552" s="472"/>
      <c r="F552" s="472"/>
      <c r="G552" s="472"/>
      <c r="H552" s="472"/>
      <c r="I552" s="472"/>
      <c r="J552" s="472"/>
      <c r="K552" s="472"/>
      <c r="L552" s="472"/>
    </row>
    <row r="553" spans="1:12">
      <c r="A553" s="473"/>
      <c r="B553" s="473"/>
      <c r="C553" s="473"/>
      <c r="D553" s="473"/>
      <c r="E553" s="473"/>
      <c r="F553" s="473"/>
      <c r="G553" s="473"/>
      <c r="H553" s="473"/>
      <c r="I553" s="473"/>
      <c r="J553" s="473"/>
      <c r="K553" s="473"/>
      <c r="L553" s="473"/>
    </row>
    <row r="555" spans="1:12" ht="15.75">
      <c r="A555" s="474" t="s">
        <v>663</v>
      </c>
      <c r="B555" s="475"/>
      <c r="C555" s="476"/>
      <c r="D555" s="476"/>
      <c r="E555" s="477" t="s">
        <v>664</v>
      </c>
      <c r="F555" s="478"/>
      <c r="G555" s="479"/>
      <c r="H555" s="477" t="s">
        <v>665</v>
      </c>
      <c r="I555" s="478"/>
      <c r="J555" s="479"/>
      <c r="K555" s="480"/>
      <c r="L555" s="481"/>
    </row>
    <row r="556" spans="1:12" ht="15.75">
      <c r="A556" s="482" t="s">
        <v>667</v>
      </c>
      <c r="B556" s="483"/>
      <c r="C556" s="484" t="s">
        <v>668</v>
      </c>
      <c r="D556" s="484" t="s">
        <v>669</v>
      </c>
      <c r="E556" s="477" t="s">
        <v>670</v>
      </c>
      <c r="F556" s="478"/>
      <c r="G556" s="479"/>
      <c r="H556" s="477" t="s">
        <v>670</v>
      </c>
      <c r="I556" s="478"/>
      <c r="J556" s="479"/>
      <c r="K556" s="485" t="s">
        <v>666</v>
      </c>
      <c r="L556" s="486"/>
    </row>
    <row r="557" spans="1:12" ht="15.75">
      <c r="A557" s="487" t="s">
        <v>672</v>
      </c>
      <c r="B557" s="488" t="s">
        <v>673</v>
      </c>
      <c r="C557" s="489"/>
      <c r="D557" s="489"/>
      <c r="E557" s="487" t="s">
        <v>674</v>
      </c>
      <c r="F557" s="490" t="s">
        <v>675</v>
      </c>
      <c r="G557" s="491"/>
      <c r="H557" s="487" t="s">
        <v>674</v>
      </c>
      <c r="I557" s="474" t="s">
        <v>675</v>
      </c>
      <c r="J557" s="475"/>
      <c r="K557" s="485" t="s">
        <v>671</v>
      </c>
      <c r="L557" s="486"/>
    </row>
    <row r="558" spans="1:12">
      <c r="A558" s="492">
        <v>1</v>
      </c>
      <c r="B558" s="493">
        <v>2</v>
      </c>
      <c r="C558" s="492">
        <v>3</v>
      </c>
      <c r="D558" s="492">
        <v>4</v>
      </c>
      <c r="E558" s="492">
        <v>5</v>
      </c>
      <c r="F558" s="494">
        <v>6</v>
      </c>
      <c r="G558" s="495"/>
      <c r="H558" s="492">
        <v>7</v>
      </c>
      <c r="I558" s="494">
        <v>8</v>
      </c>
      <c r="J558" s="495"/>
      <c r="K558" s="494">
        <v>9</v>
      </c>
      <c r="L558" s="495"/>
    </row>
    <row r="559" spans="1:12">
      <c r="A559" s="124"/>
      <c r="B559" s="125"/>
      <c r="C559" s="124"/>
      <c r="D559" s="124"/>
      <c r="E559" s="124"/>
      <c r="F559" s="6"/>
      <c r="G559" s="125"/>
      <c r="H559" s="124"/>
      <c r="I559" s="6"/>
      <c r="J559" s="125"/>
      <c r="K559" s="160"/>
      <c r="L559" s="125"/>
    </row>
    <row r="560" spans="1:12" ht="16.5">
      <c r="A560" s="163"/>
      <c r="B560" s="125"/>
      <c r="C560" s="299" t="s">
        <v>676</v>
      </c>
      <c r="D560" s="413"/>
      <c r="E560" s="306"/>
      <c r="F560" s="301"/>
      <c r="G560" s="414"/>
      <c r="H560" s="306"/>
      <c r="I560" s="301"/>
      <c r="J560" s="414"/>
      <c r="K560" s="303"/>
      <c r="L560" s="414"/>
    </row>
    <row r="561" spans="1:14" ht="16.5">
      <c r="A561" s="308"/>
      <c r="B561" s="233"/>
      <c r="C561" s="77"/>
      <c r="D561" s="319"/>
      <c r="E561" s="310"/>
      <c r="F561" s="315"/>
      <c r="G561" s="312"/>
      <c r="H561" s="310"/>
      <c r="I561" s="315"/>
      <c r="J561" s="312"/>
      <c r="K561" s="316"/>
      <c r="L561" s="312"/>
    </row>
    <row r="562" spans="1:14" ht="16.5">
      <c r="A562" s="308">
        <v>1</v>
      </c>
      <c r="B562" s="233"/>
      <c r="C562" s="77" t="s">
        <v>834</v>
      </c>
      <c r="D562" s="319"/>
      <c r="E562" s="310"/>
      <c r="F562" s="315"/>
      <c r="G562" s="312"/>
      <c r="H562" s="310"/>
      <c r="I562" s="315"/>
      <c r="J562" s="312"/>
      <c r="K562" s="316"/>
      <c r="L562" s="312"/>
    </row>
    <row r="563" spans="1:14" ht="16.5">
      <c r="A563" s="308"/>
      <c r="B563" s="233"/>
      <c r="C563" s="77" t="s">
        <v>835</v>
      </c>
      <c r="D563" s="319" t="s">
        <v>861</v>
      </c>
      <c r="E563" s="310" t="s">
        <v>862</v>
      </c>
      <c r="F563" s="315" t="s">
        <v>36</v>
      </c>
      <c r="G563" s="312">
        <v>637488</v>
      </c>
      <c r="H563" s="310" t="s">
        <v>863</v>
      </c>
      <c r="I563" s="315" t="s">
        <v>36</v>
      </c>
      <c r="J563" s="312">
        <v>732096</v>
      </c>
      <c r="K563" s="316" t="s">
        <v>36</v>
      </c>
      <c r="L563" s="312">
        <v>94608</v>
      </c>
      <c r="N563" s="46"/>
    </row>
    <row r="564" spans="1:14" ht="16.5">
      <c r="A564" s="308"/>
      <c r="B564" s="233"/>
      <c r="C564" s="77"/>
      <c r="D564" s="319"/>
      <c r="E564" s="310"/>
      <c r="F564" s="315"/>
      <c r="G564" s="312"/>
      <c r="H564" s="310"/>
      <c r="I564" s="315"/>
      <c r="J564" s="312"/>
      <c r="K564" s="316"/>
      <c r="L564" s="312"/>
    </row>
    <row r="565" spans="1:14" ht="16.5">
      <c r="A565" s="308">
        <v>2</v>
      </c>
      <c r="B565" s="233"/>
      <c r="C565" s="77" t="s">
        <v>864</v>
      </c>
      <c r="D565" s="319" t="s">
        <v>717</v>
      </c>
      <c r="E565" s="310" t="s">
        <v>701</v>
      </c>
      <c r="F565" s="315"/>
      <c r="G565" s="312">
        <v>142368</v>
      </c>
      <c r="H565" s="310" t="s">
        <v>702</v>
      </c>
      <c r="I565" s="315"/>
      <c r="J565" s="312">
        <v>146544</v>
      </c>
      <c r="K565" s="316"/>
      <c r="L565" s="312">
        <v>4176</v>
      </c>
      <c r="N565" s="46"/>
    </row>
    <row r="566" spans="1:14" ht="16.5">
      <c r="A566" s="308"/>
      <c r="B566" s="233"/>
      <c r="C566" s="77"/>
      <c r="D566" s="319"/>
      <c r="E566" s="310"/>
      <c r="F566" s="315"/>
      <c r="G566" s="312"/>
      <c r="H566" s="310"/>
      <c r="I566" s="315"/>
      <c r="J566" s="312"/>
      <c r="K566" s="316"/>
      <c r="L566" s="312"/>
    </row>
    <row r="567" spans="1:14" ht="16.5">
      <c r="A567" s="308">
        <v>3</v>
      </c>
      <c r="B567" s="233"/>
      <c r="C567" s="77" t="s">
        <v>865</v>
      </c>
      <c r="D567" s="319" t="s">
        <v>866</v>
      </c>
      <c r="E567" s="310" t="s">
        <v>683</v>
      </c>
      <c r="F567" s="315"/>
      <c r="G567" s="312">
        <v>109392</v>
      </c>
      <c r="H567" s="310" t="s">
        <v>684</v>
      </c>
      <c r="I567" s="315"/>
      <c r="J567" s="312">
        <v>114072</v>
      </c>
      <c r="K567" s="316"/>
      <c r="L567" s="312">
        <v>4680</v>
      </c>
      <c r="N567" s="46"/>
    </row>
    <row r="568" spans="1:14">
      <c r="A568" s="124"/>
      <c r="B568" s="125"/>
      <c r="C568" s="124"/>
      <c r="D568" s="124"/>
      <c r="E568" s="124"/>
      <c r="F568" s="6"/>
      <c r="G568" s="125"/>
      <c r="H568" s="124"/>
      <c r="I568" s="6"/>
      <c r="J568" s="125"/>
      <c r="K568" s="160"/>
      <c r="L568" s="125"/>
    </row>
    <row r="569" spans="1:14">
      <c r="A569" s="124"/>
      <c r="B569" s="125"/>
      <c r="C569" s="124"/>
      <c r="D569" s="124"/>
      <c r="E569" s="124"/>
      <c r="F569" s="6"/>
      <c r="G569" s="125"/>
      <c r="H569" s="124"/>
      <c r="I569" s="6"/>
      <c r="J569" s="125"/>
      <c r="K569" s="160"/>
      <c r="L569" s="125"/>
    </row>
    <row r="570" spans="1:14" ht="16.5">
      <c r="A570" s="426"/>
      <c r="B570" s="427"/>
      <c r="C570" s="387" t="s">
        <v>837</v>
      </c>
      <c r="D570" s="450"/>
      <c r="E570" s="451"/>
      <c r="F570" s="391" t="s">
        <v>36</v>
      </c>
      <c r="G570" s="390">
        <f>SUM(G562:G569)</f>
        <v>889248</v>
      </c>
      <c r="H570" s="451"/>
      <c r="I570" s="391" t="s">
        <v>36</v>
      </c>
      <c r="J570" s="390">
        <f>SUM(J562:J569)</f>
        <v>992712</v>
      </c>
      <c r="K570" s="391" t="s">
        <v>36</v>
      </c>
      <c r="L570" s="390">
        <f>SUM(L562:L569)</f>
        <v>103464</v>
      </c>
      <c r="N570" s="46"/>
    </row>
    <row r="571" spans="1:14">
      <c r="A571" s="124"/>
      <c r="B571" s="125"/>
      <c r="C571" s="124"/>
      <c r="D571" s="124"/>
      <c r="E571" s="124"/>
      <c r="F571" s="6"/>
      <c r="G571" s="125"/>
      <c r="H571" s="124"/>
      <c r="I571" s="6"/>
      <c r="J571" s="125"/>
      <c r="K571" s="160"/>
      <c r="L571" s="125"/>
    </row>
    <row r="572" spans="1:14">
      <c r="A572" s="124"/>
      <c r="B572" s="125"/>
      <c r="C572" s="124"/>
      <c r="D572" s="124"/>
      <c r="E572" s="124"/>
      <c r="F572" s="6"/>
      <c r="G572" s="125"/>
      <c r="H572" s="124"/>
      <c r="I572" s="6"/>
      <c r="J572" s="125"/>
      <c r="K572" s="160"/>
      <c r="L572" s="125"/>
    </row>
    <row r="573" spans="1:14">
      <c r="A573" s="127"/>
      <c r="B573" s="129"/>
      <c r="C573" s="127"/>
      <c r="D573" s="127"/>
      <c r="E573" s="127"/>
      <c r="F573" s="128"/>
      <c r="G573" s="129"/>
      <c r="H573" s="127"/>
      <c r="I573" s="128"/>
      <c r="J573" s="129"/>
      <c r="K573" s="404"/>
      <c r="L573" s="129"/>
    </row>
    <row r="575" spans="1:14" ht="15.75">
      <c r="B575" s="497" t="s">
        <v>703</v>
      </c>
      <c r="D575" s="497" t="s">
        <v>1080</v>
      </c>
      <c r="E575" s="497"/>
      <c r="F575" s="497"/>
      <c r="G575" s="497"/>
      <c r="H575" s="497" t="s">
        <v>1081</v>
      </c>
      <c r="I575" s="176"/>
      <c r="J575" s="176"/>
    </row>
    <row r="578" spans="1:12">
      <c r="C578" s="514" t="s">
        <v>1119</v>
      </c>
      <c r="D578" s="201" t="s">
        <v>1083</v>
      </c>
      <c r="E578" s="201"/>
      <c r="F578" s="201"/>
      <c r="G578" s="201"/>
      <c r="H578" s="201" t="s">
        <v>1084</v>
      </c>
      <c r="J578" s="201"/>
      <c r="K578" s="201"/>
      <c r="L578" s="201"/>
    </row>
    <row r="579" spans="1:12">
      <c r="C579" s="515" t="s">
        <v>1120</v>
      </c>
      <c r="D579" s="334" t="s">
        <v>1086</v>
      </c>
      <c r="E579" s="334"/>
      <c r="H579" s="334" t="s">
        <v>1087</v>
      </c>
      <c r="J579" s="334"/>
      <c r="K579" s="334"/>
    </row>
    <row r="580" spans="1:12">
      <c r="D580" s="334" t="s">
        <v>1088</v>
      </c>
      <c r="E580" s="334"/>
    </row>
    <row r="581" spans="1:12">
      <c r="D581" s="334" t="s">
        <v>1089</v>
      </c>
      <c r="E581" s="334"/>
    </row>
    <row r="582" spans="1:12">
      <c r="D582" s="334"/>
      <c r="E582" s="334"/>
    </row>
    <row r="583" spans="1:12">
      <c r="D583" s="334"/>
      <c r="E583" s="334"/>
    </row>
    <row r="584" spans="1:12">
      <c r="A584" s="1" t="s">
        <v>857</v>
      </c>
      <c r="B584" s="1"/>
      <c r="C584" s="1"/>
      <c r="L584" s="1" t="s">
        <v>1075</v>
      </c>
    </row>
    <row r="585" spans="1:12">
      <c r="A585" s="1" t="s">
        <v>858</v>
      </c>
      <c r="B585" s="256"/>
      <c r="C585" s="256"/>
    </row>
    <row r="587" spans="1:12" ht="18">
      <c r="A587" s="471" t="s">
        <v>1077</v>
      </c>
      <c r="B587" s="471"/>
      <c r="C587" s="471"/>
      <c r="D587" s="471"/>
      <c r="E587" s="471"/>
      <c r="F587" s="471"/>
      <c r="G587" s="471"/>
      <c r="H587" s="471"/>
      <c r="I587" s="471"/>
      <c r="J587" s="471"/>
      <c r="K587" s="471"/>
      <c r="L587" s="471"/>
    </row>
    <row r="588" spans="1:12" ht="15.75">
      <c r="A588" s="472" t="s">
        <v>1118</v>
      </c>
      <c r="B588" s="472"/>
      <c r="C588" s="472"/>
      <c r="D588" s="472"/>
      <c r="E588" s="472"/>
      <c r="F588" s="472"/>
      <c r="G588" s="472"/>
      <c r="H588" s="472"/>
      <c r="I588" s="472"/>
      <c r="J588" s="472"/>
      <c r="K588" s="472"/>
      <c r="L588" s="472"/>
    </row>
    <row r="589" spans="1:12">
      <c r="A589" s="473"/>
      <c r="B589" s="473"/>
      <c r="C589" s="473"/>
      <c r="D589" s="473"/>
      <c r="E589" s="473"/>
      <c r="F589" s="473"/>
      <c r="G589" s="473"/>
      <c r="H589" s="473"/>
      <c r="I589" s="473"/>
      <c r="J589" s="473"/>
      <c r="K589" s="473"/>
      <c r="L589" s="473"/>
    </row>
    <row r="591" spans="1:12" ht="15.75">
      <c r="A591" s="474" t="s">
        <v>663</v>
      </c>
      <c r="B591" s="475"/>
      <c r="C591" s="476"/>
      <c r="D591" s="476"/>
      <c r="E591" s="477" t="s">
        <v>664</v>
      </c>
      <c r="F591" s="478"/>
      <c r="G591" s="479"/>
      <c r="H591" s="477" t="s">
        <v>665</v>
      </c>
      <c r="I591" s="478"/>
      <c r="J591" s="479"/>
      <c r="K591" s="480"/>
      <c r="L591" s="481"/>
    </row>
    <row r="592" spans="1:12" ht="15.75">
      <c r="A592" s="482" t="s">
        <v>667</v>
      </c>
      <c r="B592" s="483"/>
      <c r="C592" s="484" t="s">
        <v>668</v>
      </c>
      <c r="D592" s="484" t="s">
        <v>669</v>
      </c>
      <c r="E592" s="477" t="s">
        <v>670</v>
      </c>
      <c r="F592" s="478"/>
      <c r="G592" s="479"/>
      <c r="H592" s="477" t="s">
        <v>670</v>
      </c>
      <c r="I592" s="478"/>
      <c r="J592" s="479"/>
      <c r="K592" s="485" t="s">
        <v>666</v>
      </c>
      <c r="L592" s="486"/>
    </row>
    <row r="593" spans="1:14" ht="15.75">
      <c r="A593" s="487" t="s">
        <v>672</v>
      </c>
      <c r="B593" s="488" t="s">
        <v>673</v>
      </c>
      <c r="C593" s="489"/>
      <c r="D593" s="489"/>
      <c r="E593" s="487" t="s">
        <v>674</v>
      </c>
      <c r="F593" s="490" t="s">
        <v>675</v>
      </c>
      <c r="G593" s="491"/>
      <c r="H593" s="487" t="s">
        <v>674</v>
      </c>
      <c r="I593" s="474" t="s">
        <v>675</v>
      </c>
      <c r="J593" s="475"/>
      <c r="K593" s="485" t="s">
        <v>671</v>
      </c>
      <c r="L593" s="486"/>
    </row>
    <row r="594" spans="1:14">
      <c r="A594" s="492">
        <v>1</v>
      </c>
      <c r="B594" s="493">
        <v>2</v>
      </c>
      <c r="C594" s="492">
        <v>3</v>
      </c>
      <c r="D594" s="492">
        <v>4</v>
      </c>
      <c r="E594" s="492">
        <v>5</v>
      </c>
      <c r="F594" s="494">
        <v>6</v>
      </c>
      <c r="G594" s="495"/>
      <c r="H594" s="492">
        <v>7</v>
      </c>
      <c r="I594" s="494">
        <v>8</v>
      </c>
      <c r="J594" s="495"/>
      <c r="K594" s="494">
        <v>9</v>
      </c>
      <c r="L594" s="495"/>
    </row>
    <row r="595" spans="1:14">
      <c r="A595" s="416"/>
      <c r="B595" s="125"/>
      <c r="C595" s="124"/>
      <c r="D595" s="124"/>
      <c r="E595" s="124"/>
      <c r="F595" s="6"/>
      <c r="G595" s="125"/>
      <c r="H595" s="124"/>
      <c r="I595" s="6"/>
      <c r="J595" s="125"/>
      <c r="K595" s="160"/>
      <c r="L595" s="125"/>
    </row>
    <row r="596" spans="1:14" ht="16.5">
      <c r="A596" s="308"/>
      <c r="B596" s="233"/>
      <c r="C596" s="299" t="s">
        <v>850</v>
      </c>
      <c r="D596" s="395"/>
      <c r="E596" s="340"/>
      <c r="F596" s="315"/>
      <c r="G596" s="320"/>
      <c r="H596" s="340"/>
      <c r="I596" s="315"/>
      <c r="J596" s="320"/>
      <c r="K596" s="316"/>
      <c r="L596" s="320"/>
    </row>
    <row r="597" spans="1:14" ht="16.5">
      <c r="A597" s="308"/>
      <c r="B597" s="233"/>
      <c r="C597" s="90"/>
      <c r="D597" s="395"/>
      <c r="E597" s="340"/>
      <c r="F597" s="315"/>
      <c r="G597" s="320"/>
      <c r="H597" s="340"/>
      <c r="I597" s="315"/>
      <c r="J597" s="320"/>
      <c r="K597" s="316"/>
      <c r="L597" s="320"/>
    </row>
    <row r="598" spans="1:14" ht="16.5">
      <c r="A598" s="308">
        <v>1</v>
      </c>
      <c r="B598" s="125"/>
      <c r="C598" s="77" t="s">
        <v>867</v>
      </c>
      <c r="D598" s="319" t="s">
        <v>717</v>
      </c>
      <c r="E598" s="340"/>
      <c r="F598" s="315" t="s">
        <v>36</v>
      </c>
      <c r="G598" s="312">
        <v>79200</v>
      </c>
      <c r="H598" s="340"/>
      <c r="I598" s="315" t="s">
        <v>36</v>
      </c>
      <c r="J598" s="312">
        <v>105600</v>
      </c>
      <c r="K598" s="316" t="s">
        <v>36</v>
      </c>
      <c r="L598" s="312">
        <f>J598-G598</f>
        <v>26400</v>
      </c>
      <c r="N598" s="46"/>
    </row>
    <row r="599" spans="1:14" ht="16.5">
      <c r="A599" s="308"/>
      <c r="B599" s="341"/>
      <c r="C599" s="77"/>
      <c r="D599" s="319"/>
      <c r="E599" s="340"/>
      <c r="F599" s="315"/>
      <c r="G599" s="312"/>
      <c r="H599" s="340"/>
      <c r="I599" s="315"/>
      <c r="J599" s="312"/>
      <c r="K599" s="316"/>
      <c r="L599" s="312"/>
      <c r="N599" s="46"/>
    </row>
    <row r="600" spans="1:14" ht="16.5">
      <c r="A600" s="308">
        <v>2</v>
      </c>
      <c r="B600" s="125"/>
      <c r="C600" s="77" t="s">
        <v>868</v>
      </c>
      <c r="D600" s="425" t="s">
        <v>869</v>
      </c>
      <c r="E600" s="340"/>
      <c r="F600" s="315"/>
      <c r="G600" s="312">
        <v>79200</v>
      </c>
      <c r="H600" s="340"/>
      <c r="I600" s="315"/>
      <c r="J600" s="312">
        <v>105600</v>
      </c>
      <c r="K600" s="316"/>
      <c r="L600" s="312">
        <f>J600-G600</f>
        <v>26400</v>
      </c>
      <c r="N600" s="46"/>
    </row>
    <row r="601" spans="1:14" ht="16.5">
      <c r="A601" s="308"/>
      <c r="B601" s="341"/>
      <c r="C601" s="77"/>
      <c r="D601" s="319"/>
      <c r="E601" s="340"/>
      <c r="F601" s="315"/>
      <c r="G601" s="312"/>
      <c r="H601" s="340"/>
      <c r="I601" s="315"/>
      <c r="J601" s="312"/>
      <c r="K601" s="316"/>
      <c r="L601" s="312"/>
      <c r="N601" s="46"/>
    </row>
    <row r="602" spans="1:14" ht="16.5">
      <c r="A602" s="308">
        <v>3</v>
      </c>
      <c r="B602" s="341"/>
      <c r="C602" s="77" t="s">
        <v>1050</v>
      </c>
      <c r="D602" s="319" t="s">
        <v>717</v>
      </c>
      <c r="E602" s="340"/>
      <c r="F602" s="315"/>
      <c r="G602" s="312">
        <v>41600</v>
      </c>
      <c r="H602" s="340"/>
      <c r="I602" s="315"/>
      <c r="J602" s="312">
        <v>0</v>
      </c>
      <c r="K602" s="316"/>
      <c r="L602" s="312">
        <f>J602-G602</f>
        <v>-41600</v>
      </c>
      <c r="N602" s="46"/>
    </row>
    <row r="603" spans="1:14" ht="16.5">
      <c r="A603" s="124"/>
      <c r="B603" s="125"/>
      <c r="C603" s="124"/>
      <c r="D603" s="395"/>
      <c r="E603" s="340"/>
      <c r="F603" s="315"/>
      <c r="G603" s="320"/>
      <c r="H603" s="340"/>
      <c r="I603" s="315"/>
      <c r="J603" s="320"/>
      <c r="K603" s="316"/>
      <c r="L603" s="320"/>
    </row>
    <row r="604" spans="1:14" ht="16.5">
      <c r="A604" s="426"/>
      <c r="B604" s="427"/>
      <c r="C604" s="387" t="s">
        <v>837</v>
      </c>
      <c r="D604" s="450"/>
      <c r="E604" s="451"/>
      <c r="F604" s="391" t="s">
        <v>36</v>
      </c>
      <c r="G604" s="390">
        <f>SUM(G596:G603)</f>
        <v>200000</v>
      </c>
      <c r="H604" s="451"/>
      <c r="I604" s="391" t="s">
        <v>36</v>
      </c>
      <c r="J604" s="390">
        <f>SUM(J597:J601)</f>
        <v>211200</v>
      </c>
      <c r="K604" s="391" t="s">
        <v>36</v>
      </c>
      <c r="L604" s="390">
        <f>SUM(L597:L603)</f>
        <v>11200</v>
      </c>
      <c r="N604" s="46"/>
    </row>
    <row r="605" spans="1:14">
      <c r="A605" s="124"/>
      <c r="B605" s="125"/>
      <c r="C605" s="124"/>
      <c r="D605" s="124"/>
      <c r="E605" s="124"/>
      <c r="F605" s="6"/>
      <c r="G605" s="125"/>
      <c r="H605" s="124"/>
      <c r="I605" s="6"/>
      <c r="J605" s="125"/>
      <c r="K605" s="160"/>
      <c r="L605" s="125"/>
    </row>
    <row r="606" spans="1:14">
      <c r="A606" s="124"/>
      <c r="B606" s="125"/>
      <c r="C606" s="124"/>
      <c r="D606" s="124"/>
      <c r="E606" s="124"/>
      <c r="F606" s="6"/>
      <c r="G606" s="125"/>
      <c r="H606" s="124"/>
      <c r="I606" s="6"/>
      <c r="J606" s="125"/>
      <c r="K606" s="160"/>
      <c r="L606" s="125"/>
    </row>
    <row r="607" spans="1:14">
      <c r="A607" s="124"/>
      <c r="B607" s="125"/>
      <c r="C607" s="124"/>
      <c r="D607" s="124"/>
      <c r="E607" s="124"/>
      <c r="F607" s="6"/>
      <c r="G607" s="125"/>
      <c r="H607" s="124"/>
      <c r="I607" s="6"/>
      <c r="J607" s="125"/>
      <c r="K607" s="160"/>
      <c r="L607" s="125"/>
    </row>
    <row r="608" spans="1:14">
      <c r="A608" s="124"/>
      <c r="B608" s="125"/>
      <c r="C608" s="124"/>
      <c r="D608" s="124"/>
      <c r="E608" s="124"/>
      <c r="F608" s="6"/>
      <c r="G608" s="125"/>
      <c r="H608" s="124"/>
      <c r="I608" s="6"/>
      <c r="J608" s="125"/>
      <c r="K608" s="160"/>
      <c r="L608" s="125"/>
    </row>
    <row r="609" spans="1:12">
      <c r="A609" s="127"/>
      <c r="B609" s="129"/>
      <c r="C609" s="127"/>
      <c r="D609" s="127"/>
      <c r="E609" s="127"/>
      <c r="F609" s="128"/>
      <c r="G609" s="129"/>
      <c r="H609" s="127"/>
      <c r="I609" s="128"/>
      <c r="J609" s="129"/>
      <c r="K609" s="404"/>
      <c r="L609" s="129"/>
    </row>
    <row r="611" spans="1:12" ht="15.75">
      <c r="B611" s="497" t="s">
        <v>703</v>
      </c>
      <c r="D611" s="497" t="s">
        <v>1080</v>
      </c>
      <c r="E611" s="497"/>
      <c r="F611" s="497"/>
      <c r="G611" s="497"/>
      <c r="H611" s="497" t="s">
        <v>1081</v>
      </c>
      <c r="I611" s="176"/>
      <c r="J611" s="176"/>
    </row>
    <row r="614" spans="1:12">
      <c r="C614" s="514" t="s">
        <v>1119</v>
      </c>
      <c r="D614" s="201" t="s">
        <v>1083</v>
      </c>
      <c r="E614" s="201"/>
      <c r="F614" s="201"/>
      <c r="G614" s="201"/>
      <c r="H614" s="201" t="s">
        <v>1084</v>
      </c>
      <c r="J614" s="201"/>
      <c r="K614" s="201"/>
      <c r="L614" s="201"/>
    </row>
    <row r="615" spans="1:12">
      <c r="C615" s="334" t="s">
        <v>1120</v>
      </c>
      <c r="D615" s="334" t="s">
        <v>1086</v>
      </c>
      <c r="E615" s="334"/>
      <c r="H615" s="334" t="s">
        <v>1087</v>
      </c>
      <c r="J615" s="334"/>
      <c r="K615" s="334"/>
    </row>
    <row r="616" spans="1:12">
      <c r="D616" s="334" t="s">
        <v>1088</v>
      </c>
      <c r="E616" s="334"/>
    </row>
    <row r="617" spans="1:12">
      <c r="D617" s="334" t="s">
        <v>1089</v>
      </c>
      <c r="E617" s="334"/>
    </row>
    <row r="618" spans="1:12">
      <c r="D618" s="334"/>
      <c r="E618" s="334"/>
    </row>
    <row r="619" spans="1:12">
      <c r="D619" s="334"/>
      <c r="E619" s="334"/>
    </row>
    <row r="620" spans="1:12">
      <c r="A620" s="1" t="s">
        <v>857</v>
      </c>
      <c r="B620" s="1"/>
      <c r="C620" s="1"/>
      <c r="L620" s="1" t="s">
        <v>1075</v>
      </c>
    </row>
    <row r="621" spans="1:12">
      <c r="A621" s="1" t="s">
        <v>1121</v>
      </c>
      <c r="B621" s="256"/>
      <c r="C621" s="256"/>
    </row>
    <row r="623" spans="1:12" ht="18">
      <c r="A623" s="471" t="s">
        <v>1077</v>
      </c>
      <c r="B623" s="471"/>
      <c r="C623" s="471"/>
      <c r="D623" s="471"/>
      <c r="E623" s="471"/>
      <c r="F623" s="471"/>
      <c r="G623" s="471"/>
      <c r="H623" s="471"/>
      <c r="I623" s="471"/>
      <c r="J623" s="471"/>
      <c r="K623" s="471"/>
      <c r="L623" s="471"/>
    </row>
    <row r="624" spans="1:12" ht="15.75">
      <c r="A624" s="472" t="s">
        <v>1122</v>
      </c>
      <c r="B624" s="472"/>
      <c r="C624" s="472"/>
      <c r="D624" s="472"/>
      <c r="E624" s="472"/>
      <c r="F624" s="472"/>
      <c r="G624" s="472"/>
      <c r="H624" s="472"/>
      <c r="I624" s="472"/>
      <c r="J624" s="472"/>
      <c r="K624" s="472"/>
      <c r="L624" s="472"/>
    </row>
    <row r="625" spans="1:14" ht="11.25" customHeight="1">
      <c r="A625" s="473"/>
      <c r="B625" s="473"/>
      <c r="C625" s="473"/>
      <c r="D625" s="473"/>
      <c r="E625" s="473"/>
      <c r="F625" s="473"/>
      <c r="G625" s="473"/>
      <c r="H625" s="473"/>
      <c r="I625" s="473"/>
      <c r="J625" s="473"/>
      <c r="K625" s="473"/>
      <c r="L625" s="473"/>
    </row>
    <row r="627" spans="1:14" ht="15.75">
      <c r="A627" s="474" t="s">
        <v>663</v>
      </c>
      <c r="B627" s="475"/>
      <c r="C627" s="476"/>
      <c r="D627" s="509"/>
      <c r="E627" s="477" t="s">
        <v>664</v>
      </c>
      <c r="F627" s="478"/>
      <c r="G627" s="479"/>
      <c r="H627" s="477" t="s">
        <v>665</v>
      </c>
      <c r="I627" s="478"/>
      <c r="J627" s="479"/>
      <c r="K627" s="480"/>
      <c r="L627" s="481"/>
    </row>
    <row r="628" spans="1:14" ht="15.75">
      <c r="A628" s="482" t="s">
        <v>667</v>
      </c>
      <c r="B628" s="483"/>
      <c r="C628" s="484" t="s">
        <v>668</v>
      </c>
      <c r="D628" s="484" t="s">
        <v>669</v>
      </c>
      <c r="E628" s="478" t="s">
        <v>670</v>
      </c>
      <c r="F628" s="478"/>
      <c r="G628" s="479"/>
      <c r="H628" s="477" t="s">
        <v>670</v>
      </c>
      <c r="I628" s="478"/>
      <c r="J628" s="479"/>
      <c r="K628" s="485" t="s">
        <v>666</v>
      </c>
      <c r="L628" s="486"/>
    </row>
    <row r="629" spans="1:14" ht="15.75">
      <c r="A629" s="487" t="s">
        <v>672</v>
      </c>
      <c r="B629" s="488" t="s">
        <v>673</v>
      </c>
      <c r="C629" s="489"/>
      <c r="D629" s="489"/>
      <c r="E629" s="487" t="s">
        <v>674</v>
      </c>
      <c r="F629" s="516" t="s">
        <v>675</v>
      </c>
      <c r="G629" s="491"/>
      <c r="H629" s="487" t="s">
        <v>674</v>
      </c>
      <c r="I629" s="474" t="s">
        <v>675</v>
      </c>
      <c r="J629" s="475"/>
      <c r="K629" s="485" t="s">
        <v>671</v>
      </c>
      <c r="L629" s="486"/>
    </row>
    <row r="630" spans="1:14">
      <c r="A630" s="492">
        <v>1</v>
      </c>
      <c r="B630" s="493">
        <v>2</v>
      </c>
      <c r="C630" s="492">
        <v>3</v>
      </c>
      <c r="D630" s="492">
        <v>4</v>
      </c>
      <c r="E630" s="492">
        <v>5</v>
      </c>
      <c r="F630" s="494">
        <v>6</v>
      </c>
      <c r="G630" s="495"/>
      <c r="H630" s="493">
        <v>7</v>
      </c>
      <c r="I630" s="494">
        <v>8</v>
      </c>
      <c r="J630" s="495"/>
      <c r="K630" s="494">
        <v>9</v>
      </c>
      <c r="L630" s="495"/>
    </row>
    <row r="631" spans="1:14" ht="16.5">
      <c r="A631" s="163"/>
      <c r="B631" s="125"/>
      <c r="C631" s="359" t="s">
        <v>676</v>
      </c>
      <c r="D631" s="413"/>
      <c r="E631" s="306"/>
      <c r="F631" s="303"/>
      <c r="G631" s="414"/>
      <c r="H631" s="418"/>
      <c r="I631" s="303"/>
      <c r="J631" s="414"/>
      <c r="K631" s="303"/>
      <c r="L631" s="414"/>
    </row>
    <row r="632" spans="1:14" ht="16.5">
      <c r="A632" s="308"/>
      <c r="B632" s="233"/>
      <c r="C632" s="77"/>
      <c r="D632" s="319"/>
      <c r="E632" s="310"/>
      <c r="F632" s="316"/>
      <c r="G632" s="312"/>
      <c r="H632" s="310"/>
      <c r="I632" s="316"/>
      <c r="J632" s="312"/>
      <c r="K632" s="316"/>
      <c r="L632" s="312"/>
    </row>
    <row r="633" spans="1:14" ht="16.5">
      <c r="A633" s="308">
        <v>1</v>
      </c>
      <c r="B633" s="233"/>
      <c r="C633" s="77" t="s">
        <v>834</v>
      </c>
      <c r="D633" s="319"/>
      <c r="E633" s="310"/>
      <c r="F633" s="316"/>
      <c r="G633" s="312"/>
      <c r="H633" s="310"/>
      <c r="I633" s="316"/>
      <c r="J633" s="312"/>
      <c r="K633" s="316"/>
      <c r="L633" s="312"/>
    </row>
    <row r="634" spans="1:14" ht="16.5">
      <c r="A634" s="308"/>
      <c r="B634" s="233"/>
      <c r="C634" s="77" t="s">
        <v>835</v>
      </c>
      <c r="D634" s="319" t="s">
        <v>717</v>
      </c>
      <c r="E634" s="310" t="s">
        <v>689</v>
      </c>
      <c r="F634" s="316" t="s">
        <v>36</v>
      </c>
      <c r="G634" s="312">
        <v>579744</v>
      </c>
      <c r="H634" s="310" t="s">
        <v>690</v>
      </c>
      <c r="I634" s="316" t="s">
        <v>36</v>
      </c>
      <c r="J634" s="312">
        <v>659688</v>
      </c>
      <c r="K634" s="316" t="s">
        <v>36</v>
      </c>
      <c r="L634" s="312">
        <f>J634-G634</f>
        <v>79944</v>
      </c>
    </row>
    <row r="635" spans="1:14" ht="16.5">
      <c r="A635" s="308"/>
      <c r="B635" s="233"/>
      <c r="C635" s="77"/>
      <c r="D635" s="319"/>
      <c r="E635" s="310"/>
      <c r="F635" s="316"/>
      <c r="G635" s="312"/>
      <c r="H635" s="310"/>
      <c r="I635" s="316"/>
      <c r="J635" s="312"/>
      <c r="K635" s="316"/>
      <c r="L635" s="312"/>
    </row>
    <row r="636" spans="1:14" ht="16.5">
      <c r="A636" s="308">
        <v>2</v>
      </c>
      <c r="B636" s="233"/>
      <c r="C636" s="77" t="s">
        <v>872</v>
      </c>
      <c r="D636" s="319" t="s">
        <v>717</v>
      </c>
      <c r="E636" s="310" t="s">
        <v>873</v>
      </c>
      <c r="F636" s="316"/>
      <c r="G636" s="312">
        <v>163956</v>
      </c>
      <c r="H636" s="310"/>
      <c r="I636" s="316"/>
      <c r="J636" s="312">
        <v>0</v>
      </c>
      <c r="K636" s="316"/>
      <c r="L636" s="312">
        <f>J636-G636</f>
        <v>-163956</v>
      </c>
      <c r="N636" s="46"/>
    </row>
    <row r="637" spans="1:14" ht="16.5">
      <c r="A637" s="308"/>
      <c r="B637" s="233"/>
      <c r="C637" s="77"/>
      <c r="D637" s="319"/>
      <c r="E637" s="310"/>
      <c r="F637" s="316"/>
      <c r="G637" s="312"/>
      <c r="H637" s="310"/>
      <c r="I637" s="316"/>
      <c r="J637" s="312"/>
      <c r="K637" s="316"/>
      <c r="L637" s="312"/>
    </row>
    <row r="638" spans="1:14" ht="16.5">
      <c r="A638" s="308">
        <v>3</v>
      </c>
      <c r="B638" s="233"/>
      <c r="C638" s="77" t="s">
        <v>874</v>
      </c>
      <c r="D638" s="319" t="s">
        <v>875</v>
      </c>
      <c r="E638" s="310" t="s">
        <v>701</v>
      </c>
      <c r="F638" s="316"/>
      <c r="G638" s="312">
        <v>142368</v>
      </c>
      <c r="H638" s="310" t="s">
        <v>702</v>
      </c>
      <c r="I638" s="316"/>
      <c r="J638" s="312">
        <v>146544</v>
      </c>
      <c r="K638" s="316"/>
      <c r="L638" s="312">
        <v>4176</v>
      </c>
      <c r="N638" s="46"/>
    </row>
    <row r="639" spans="1:14" ht="16.5">
      <c r="A639" s="308"/>
      <c r="B639" s="233"/>
      <c r="C639" s="77"/>
      <c r="D639" s="319"/>
      <c r="E639" s="310"/>
      <c r="F639" s="316"/>
      <c r="G639" s="312"/>
      <c r="H639" s="310"/>
      <c r="I639" s="316"/>
      <c r="J639" s="312"/>
      <c r="K639" s="316"/>
      <c r="L639" s="312"/>
    </row>
    <row r="640" spans="1:14" ht="16.5">
      <c r="A640" s="308">
        <v>4</v>
      </c>
      <c r="B640" s="233"/>
      <c r="C640" s="77" t="s">
        <v>876</v>
      </c>
      <c r="D640" s="319" t="s">
        <v>877</v>
      </c>
      <c r="E640" s="310" t="s">
        <v>878</v>
      </c>
      <c r="F640" s="316"/>
      <c r="G640" s="312">
        <v>110364</v>
      </c>
      <c r="H640" s="310" t="s">
        <v>879</v>
      </c>
      <c r="I640" s="316"/>
      <c r="J640" s="312">
        <v>115008</v>
      </c>
      <c r="K640" s="316"/>
      <c r="L640" s="312">
        <v>4644</v>
      </c>
      <c r="N640" s="46"/>
    </row>
    <row r="641" spans="1:14" ht="16.5">
      <c r="A641" s="308"/>
      <c r="B641" s="233"/>
      <c r="C641" s="77"/>
      <c r="D641" s="319"/>
      <c r="E641" s="310"/>
      <c r="F641" s="316"/>
      <c r="G641" s="312"/>
      <c r="H641" s="310"/>
      <c r="I641" s="316"/>
      <c r="J641" s="312"/>
      <c r="K641" s="316"/>
      <c r="L641" s="312"/>
      <c r="N641" s="45"/>
    </row>
    <row r="642" spans="1:14" ht="16.5">
      <c r="A642" s="77"/>
      <c r="B642" s="341">
        <v>5</v>
      </c>
      <c r="C642" s="77" t="s">
        <v>880</v>
      </c>
      <c r="D642" s="319" t="s">
        <v>717</v>
      </c>
      <c r="E642" s="340"/>
      <c r="F642" s="316"/>
      <c r="G642" s="312">
        <v>0</v>
      </c>
      <c r="H642" s="310" t="s">
        <v>881</v>
      </c>
      <c r="I642" s="316"/>
      <c r="J642" s="312">
        <v>168468</v>
      </c>
      <c r="K642" s="397"/>
      <c r="L642" s="312">
        <f>J642-G642</f>
        <v>168468</v>
      </c>
      <c r="N642" s="45"/>
    </row>
    <row r="643" spans="1:14" ht="16.5">
      <c r="A643" s="308"/>
      <c r="B643" s="341"/>
      <c r="C643" s="77"/>
      <c r="D643" s="319"/>
      <c r="E643" s="310"/>
      <c r="F643" s="316"/>
      <c r="G643" s="312"/>
      <c r="H643" s="310"/>
      <c r="I643" s="316"/>
      <c r="J643" s="312"/>
      <c r="K643" s="397"/>
      <c r="L643" s="312"/>
      <c r="N643" s="45"/>
    </row>
    <row r="644" spans="1:14" ht="16.5">
      <c r="A644" s="308"/>
      <c r="B644" s="341">
        <v>6</v>
      </c>
      <c r="C644" s="77" t="s">
        <v>882</v>
      </c>
      <c r="D644" s="319" t="s">
        <v>717</v>
      </c>
      <c r="E644" s="310"/>
      <c r="F644" s="316"/>
      <c r="G644" s="312">
        <v>0</v>
      </c>
      <c r="H644" s="310" t="s">
        <v>702</v>
      </c>
      <c r="I644" s="316"/>
      <c r="J644" s="312">
        <v>146544</v>
      </c>
      <c r="K644" s="397"/>
      <c r="L644" s="312">
        <f>J644+G644</f>
        <v>146544</v>
      </c>
      <c r="N644" s="45"/>
    </row>
    <row r="645" spans="1:14" ht="11.25" customHeight="1">
      <c r="A645" s="308"/>
      <c r="B645" s="341"/>
      <c r="C645" s="398"/>
      <c r="D645" s="355"/>
      <c r="E645" s="325"/>
      <c r="F645" s="399"/>
      <c r="G645" s="329"/>
      <c r="H645" s="310"/>
      <c r="I645" s="316"/>
      <c r="J645" s="312"/>
      <c r="K645" s="397"/>
      <c r="L645" s="312"/>
      <c r="N645" s="45"/>
    </row>
    <row r="646" spans="1:14" ht="16.5">
      <c r="A646" s="426"/>
      <c r="B646" s="427"/>
      <c r="C646" s="427" t="s">
        <v>837</v>
      </c>
      <c r="D646" s="450"/>
      <c r="E646" s="451"/>
      <c r="F646" s="391" t="s">
        <v>36</v>
      </c>
      <c r="G646" s="390">
        <f>SUM(G632:G645)</f>
        <v>996432</v>
      </c>
      <c r="H646" s="451"/>
      <c r="I646" s="391" t="s">
        <v>36</v>
      </c>
      <c r="J646" s="390">
        <f>SUM(J632:J645)</f>
        <v>1236252</v>
      </c>
      <c r="K646" s="391" t="s">
        <v>36</v>
      </c>
      <c r="L646" s="390">
        <f>SUM(L633:L645)</f>
        <v>239820</v>
      </c>
      <c r="N646" s="45"/>
    </row>
    <row r="647" spans="1:14">
      <c r="N647" s="46"/>
    </row>
    <row r="648" spans="1:14" ht="15.75">
      <c r="B648" s="497" t="s">
        <v>703</v>
      </c>
      <c r="D648" s="497" t="s">
        <v>1080</v>
      </c>
      <c r="E648" s="497"/>
      <c r="F648" s="497"/>
      <c r="G648" s="497"/>
      <c r="H648" s="497" t="s">
        <v>1081</v>
      </c>
      <c r="I648" s="176"/>
      <c r="J648" s="176"/>
      <c r="L648" s="46"/>
    </row>
    <row r="651" spans="1:14">
      <c r="C651" s="201" t="s">
        <v>1123</v>
      </c>
      <c r="D651" s="201" t="s">
        <v>1083</v>
      </c>
      <c r="E651" s="201"/>
      <c r="F651" s="201"/>
      <c r="G651" s="201"/>
      <c r="H651" s="201" t="s">
        <v>1084</v>
      </c>
      <c r="J651" s="201"/>
      <c r="K651" s="201"/>
      <c r="L651" s="201"/>
    </row>
    <row r="652" spans="1:14">
      <c r="C652" s="334" t="s">
        <v>1124</v>
      </c>
      <c r="D652" s="334" t="s">
        <v>1086</v>
      </c>
      <c r="E652" s="334"/>
      <c r="H652" s="334" t="s">
        <v>1087</v>
      </c>
      <c r="J652" s="334"/>
      <c r="K652" s="334"/>
    </row>
    <row r="653" spans="1:14">
      <c r="C653" s="334" t="s">
        <v>1125</v>
      </c>
      <c r="D653" s="334" t="s">
        <v>1088</v>
      </c>
      <c r="E653" s="334"/>
    </row>
    <row r="654" spans="1:14">
      <c r="D654" s="334" t="s">
        <v>1089</v>
      </c>
      <c r="E654" s="334"/>
    </row>
    <row r="655" spans="1:14">
      <c r="D655" s="334"/>
      <c r="E655" s="334"/>
    </row>
    <row r="656" spans="1:14">
      <c r="A656" s="1" t="s">
        <v>857</v>
      </c>
      <c r="B656" s="1"/>
      <c r="C656" s="1"/>
      <c r="L656" s="1" t="s">
        <v>1075</v>
      </c>
    </row>
    <row r="657" spans="1:14">
      <c r="A657" s="1" t="s">
        <v>1126</v>
      </c>
      <c r="B657" s="256"/>
      <c r="C657" s="256"/>
    </row>
    <row r="659" spans="1:14" ht="18">
      <c r="A659" s="471" t="s">
        <v>1077</v>
      </c>
      <c r="B659" s="471"/>
      <c r="C659" s="471"/>
      <c r="D659" s="471"/>
      <c r="E659" s="471"/>
      <c r="F659" s="471"/>
      <c r="G659" s="471"/>
      <c r="H659" s="471"/>
      <c r="I659" s="471"/>
      <c r="J659" s="471"/>
      <c r="K659" s="471"/>
      <c r="L659" s="471"/>
    </row>
    <row r="660" spans="1:14" ht="15.75">
      <c r="A660" s="472" t="s">
        <v>1122</v>
      </c>
      <c r="B660" s="472"/>
      <c r="C660" s="472"/>
      <c r="D660" s="472"/>
      <c r="E660" s="472"/>
      <c r="F660" s="472"/>
      <c r="G660" s="472"/>
      <c r="H660" s="472"/>
      <c r="I660" s="472"/>
      <c r="J660" s="472"/>
      <c r="K660" s="472"/>
      <c r="L660" s="472"/>
    </row>
    <row r="661" spans="1:14">
      <c r="A661" s="473"/>
      <c r="B661" s="473"/>
      <c r="C661" s="473"/>
      <c r="D661" s="473"/>
      <c r="E661" s="473"/>
      <c r="F661" s="473"/>
      <c r="G661" s="473"/>
      <c r="H661" s="473"/>
      <c r="I661" s="473"/>
      <c r="J661" s="473"/>
      <c r="K661" s="473"/>
      <c r="L661" s="473"/>
    </row>
    <row r="663" spans="1:14" ht="15.75">
      <c r="A663" s="474" t="s">
        <v>663</v>
      </c>
      <c r="B663" s="475"/>
      <c r="C663" s="476"/>
      <c r="D663" s="476"/>
      <c r="E663" s="477" t="s">
        <v>664</v>
      </c>
      <c r="F663" s="478"/>
      <c r="G663" s="479"/>
      <c r="H663" s="477" t="s">
        <v>665</v>
      </c>
      <c r="I663" s="478"/>
      <c r="J663" s="479"/>
      <c r="K663" s="480"/>
      <c r="L663" s="481"/>
    </row>
    <row r="664" spans="1:14" ht="15.75">
      <c r="A664" s="482" t="s">
        <v>667</v>
      </c>
      <c r="B664" s="483"/>
      <c r="C664" s="484" t="s">
        <v>668</v>
      </c>
      <c r="D664" s="484" t="s">
        <v>669</v>
      </c>
      <c r="E664" s="477" t="s">
        <v>670</v>
      </c>
      <c r="F664" s="478"/>
      <c r="G664" s="479"/>
      <c r="H664" s="477" t="s">
        <v>670</v>
      </c>
      <c r="I664" s="478"/>
      <c r="J664" s="479"/>
      <c r="K664" s="485" t="s">
        <v>666</v>
      </c>
      <c r="L664" s="486"/>
    </row>
    <row r="665" spans="1:14" ht="15.75">
      <c r="A665" s="487" t="s">
        <v>672</v>
      </c>
      <c r="B665" s="488" t="s">
        <v>673</v>
      </c>
      <c r="C665" s="489"/>
      <c r="D665" s="489"/>
      <c r="E665" s="487" t="s">
        <v>674</v>
      </c>
      <c r="F665" s="490" t="s">
        <v>675</v>
      </c>
      <c r="G665" s="491"/>
      <c r="H665" s="487" t="s">
        <v>674</v>
      </c>
      <c r="I665" s="474" t="s">
        <v>675</v>
      </c>
      <c r="J665" s="475"/>
      <c r="K665" s="485" t="s">
        <v>671</v>
      </c>
      <c r="L665" s="486"/>
    </row>
    <row r="666" spans="1:14">
      <c r="A666" s="492">
        <v>1</v>
      </c>
      <c r="B666" s="493">
        <v>2</v>
      </c>
      <c r="C666" s="492">
        <v>3</v>
      </c>
      <c r="D666" s="492">
        <v>4</v>
      </c>
      <c r="E666" s="492">
        <v>5</v>
      </c>
      <c r="F666" s="494">
        <v>6</v>
      </c>
      <c r="G666" s="495"/>
      <c r="H666" s="492">
        <v>7</v>
      </c>
      <c r="I666" s="494">
        <v>8</v>
      </c>
      <c r="J666" s="495"/>
      <c r="K666" s="494">
        <v>9</v>
      </c>
      <c r="L666" s="495"/>
    </row>
    <row r="667" spans="1:14" ht="15.75">
      <c r="A667" s="163"/>
      <c r="B667" s="125"/>
      <c r="C667" s="299" t="s">
        <v>850</v>
      </c>
      <c r="D667" s="319"/>
      <c r="E667" s="124"/>
      <c r="F667" s="366"/>
      <c r="G667" s="363"/>
      <c r="H667" s="365"/>
      <c r="I667" s="366"/>
      <c r="J667" s="363"/>
      <c r="K667" s="362"/>
      <c r="L667" s="363"/>
    </row>
    <row r="668" spans="1:14">
      <c r="A668" s="308"/>
      <c r="B668" s="341"/>
      <c r="C668" s="90"/>
      <c r="D668" s="319"/>
      <c r="E668" s="124"/>
      <c r="F668" s="366"/>
      <c r="G668" s="363"/>
      <c r="H668" s="365"/>
      <c r="I668" s="366"/>
      <c r="J668" s="363"/>
      <c r="K668" s="362"/>
      <c r="L668" s="363"/>
    </row>
    <row r="669" spans="1:14">
      <c r="A669" s="308">
        <v>1</v>
      </c>
      <c r="B669" s="125"/>
      <c r="C669" s="77" t="s">
        <v>746</v>
      </c>
      <c r="D669" s="319" t="s">
        <v>883</v>
      </c>
      <c r="E669" s="124"/>
      <c r="F669" s="366" t="s">
        <v>36</v>
      </c>
      <c r="G669" s="363">
        <v>59400</v>
      </c>
      <c r="H669" s="365"/>
      <c r="I669" s="366" t="s">
        <v>36</v>
      </c>
      <c r="J669" s="363">
        <v>79200</v>
      </c>
      <c r="K669" s="362" t="s">
        <v>36</v>
      </c>
      <c r="L669" s="363">
        <f>J669-G669</f>
        <v>19800</v>
      </c>
    </row>
    <row r="670" spans="1:14">
      <c r="A670" s="163"/>
      <c r="B670" s="125"/>
      <c r="C670" s="77"/>
      <c r="D670" s="319"/>
      <c r="E670" s="124"/>
      <c r="F670" s="366"/>
      <c r="G670" s="363"/>
      <c r="H670" s="365"/>
      <c r="I670" s="366"/>
      <c r="J670" s="363"/>
      <c r="K670" s="362"/>
      <c r="L670" s="363"/>
      <c r="N670" s="46"/>
    </row>
    <row r="671" spans="1:14">
      <c r="A671" s="163">
        <v>2</v>
      </c>
      <c r="B671" s="125"/>
      <c r="C671" s="77" t="s">
        <v>746</v>
      </c>
      <c r="D671" s="319" t="s">
        <v>884</v>
      </c>
      <c r="E671" s="124"/>
      <c r="F671" s="366"/>
      <c r="G671" s="363">
        <v>57200</v>
      </c>
      <c r="H671" s="365"/>
      <c r="I671" s="366"/>
      <c r="J671" s="363">
        <v>79200</v>
      </c>
      <c r="K671" s="362"/>
      <c r="L671" s="363">
        <v>22000</v>
      </c>
    </row>
    <row r="672" spans="1:14">
      <c r="A672" s="163"/>
      <c r="B672" s="125"/>
      <c r="C672" s="77"/>
      <c r="D672" s="319"/>
      <c r="E672" s="124"/>
      <c r="F672" s="366"/>
      <c r="G672" s="363"/>
      <c r="H672" s="365"/>
      <c r="I672" s="366"/>
      <c r="J672" s="363"/>
      <c r="K672" s="362"/>
      <c r="L672" s="363"/>
    </row>
    <row r="673" spans="1:14">
      <c r="A673" s="163">
        <v>3</v>
      </c>
      <c r="B673" s="125"/>
      <c r="C673" s="77" t="s">
        <v>746</v>
      </c>
      <c r="D673" s="319" t="s">
        <v>717</v>
      </c>
      <c r="E673" s="124"/>
      <c r="F673" s="366"/>
      <c r="G673" s="363">
        <v>52800</v>
      </c>
      <c r="H673" s="365"/>
      <c r="I673" s="366"/>
      <c r="J673" s="363">
        <v>0</v>
      </c>
      <c r="K673" s="362"/>
      <c r="L673" s="363">
        <f>J673-G673</f>
        <v>-52800</v>
      </c>
    </row>
    <row r="674" spans="1:14">
      <c r="A674" s="163"/>
      <c r="B674" s="125"/>
      <c r="C674" s="77"/>
      <c r="D674" s="319"/>
      <c r="E674" s="124"/>
      <c r="F674" s="366"/>
      <c r="G674" s="363"/>
      <c r="H674" s="365"/>
      <c r="I674" s="366"/>
      <c r="J674" s="363"/>
      <c r="K674" s="362"/>
      <c r="L674" s="363"/>
    </row>
    <row r="675" spans="1:14">
      <c r="A675" s="163">
        <v>4</v>
      </c>
      <c r="B675" s="125"/>
      <c r="C675" s="77" t="s">
        <v>746</v>
      </c>
      <c r="D675" s="319" t="s">
        <v>885</v>
      </c>
      <c r="E675" s="124"/>
      <c r="F675" s="366"/>
      <c r="G675" s="363">
        <v>52800</v>
      </c>
      <c r="H675" s="365"/>
      <c r="I675" s="366"/>
      <c r="J675" s="363">
        <v>79200</v>
      </c>
      <c r="K675" s="362"/>
      <c r="L675" s="363">
        <v>26400</v>
      </c>
      <c r="N675" s="46"/>
    </row>
    <row r="676" spans="1:14">
      <c r="A676" s="163"/>
      <c r="B676" s="125"/>
      <c r="C676" s="77"/>
      <c r="D676" s="319"/>
      <c r="E676" s="124"/>
      <c r="F676" s="366"/>
      <c r="G676" s="363"/>
      <c r="H676" s="365"/>
      <c r="I676" s="366"/>
      <c r="J676" s="363"/>
      <c r="K676" s="362"/>
      <c r="L676" s="363"/>
    </row>
    <row r="677" spans="1:14">
      <c r="A677" s="163">
        <v>5</v>
      </c>
      <c r="B677" s="125"/>
      <c r="C677" s="77" t="s">
        <v>746</v>
      </c>
      <c r="D677" s="319" t="s">
        <v>886</v>
      </c>
      <c r="E677" s="124"/>
      <c r="F677" s="366"/>
      <c r="G677" s="363">
        <v>52800</v>
      </c>
      <c r="H677" s="365"/>
      <c r="I677" s="366"/>
      <c r="J677" s="363">
        <v>73920</v>
      </c>
      <c r="K677" s="362"/>
      <c r="L677" s="363">
        <v>21120</v>
      </c>
      <c r="N677" s="46"/>
    </row>
    <row r="678" spans="1:14">
      <c r="A678" s="124"/>
      <c r="B678" s="368"/>
      <c r="C678" s="77"/>
      <c r="D678" s="319"/>
      <c r="E678" s="124"/>
      <c r="F678" s="366"/>
      <c r="G678" s="363"/>
      <c r="H678" s="365"/>
      <c r="I678" s="366"/>
      <c r="J678" s="363"/>
      <c r="K678" s="362"/>
      <c r="L678" s="363"/>
    </row>
    <row r="679" spans="1:14" ht="16.5">
      <c r="A679" s="426"/>
      <c r="B679" s="427"/>
      <c r="C679" s="387" t="s">
        <v>837</v>
      </c>
      <c r="D679" s="450"/>
      <c r="E679" s="451"/>
      <c r="F679" s="391" t="s">
        <v>36</v>
      </c>
      <c r="G679" s="390">
        <f>SUM(G667:G678)</f>
        <v>275000</v>
      </c>
      <c r="H679" s="451"/>
      <c r="I679" s="391" t="s">
        <v>36</v>
      </c>
      <c r="J679" s="390">
        <f>SUM(J668:J678)</f>
        <v>311520</v>
      </c>
      <c r="K679" s="391" t="s">
        <v>36</v>
      </c>
      <c r="L679" s="390">
        <f>SUM(L667:L678)</f>
        <v>36520</v>
      </c>
      <c r="N679" s="46"/>
    </row>
    <row r="680" spans="1:14">
      <c r="A680" s="124"/>
      <c r="B680" s="368"/>
      <c r="D680" s="319"/>
      <c r="E680" s="124"/>
      <c r="F680" s="366"/>
      <c r="G680" s="363"/>
      <c r="H680" s="365"/>
      <c r="I680" s="366"/>
      <c r="J680" s="363"/>
      <c r="K680" s="362"/>
      <c r="L680" s="363"/>
    </row>
    <row r="681" spans="1:14">
      <c r="A681" s="124"/>
      <c r="B681" s="368"/>
      <c r="D681" s="319"/>
      <c r="E681" s="124"/>
      <c r="F681" s="366"/>
      <c r="G681" s="363"/>
      <c r="H681" s="365"/>
      <c r="I681" s="366"/>
      <c r="J681" s="363"/>
      <c r="K681" s="362"/>
      <c r="L681" s="363"/>
    </row>
    <row r="682" spans="1:14">
      <c r="A682" s="127"/>
      <c r="B682" s="428"/>
      <c r="C682" s="398"/>
      <c r="D682" s="355"/>
      <c r="E682" s="127"/>
      <c r="F682" s="143"/>
      <c r="G682" s="374"/>
      <c r="H682" s="372"/>
      <c r="I682" s="143"/>
      <c r="J682" s="374"/>
      <c r="K682" s="373"/>
      <c r="L682" s="374"/>
    </row>
    <row r="683" spans="1:14">
      <c r="G683" s="45"/>
    </row>
    <row r="684" spans="1:14" ht="15.75">
      <c r="B684" s="497" t="s">
        <v>703</v>
      </c>
      <c r="D684" s="497" t="s">
        <v>1080</v>
      </c>
      <c r="E684" s="497"/>
      <c r="F684" s="497"/>
      <c r="G684" s="497"/>
      <c r="H684" s="497" t="s">
        <v>1081</v>
      </c>
      <c r="I684" s="176"/>
      <c r="J684" s="176"/>
    </row>
    <row r="687" spans="1:14">
      <c r="C687" s="201" t="s">
        <v>1123</v>
      </c>
      <c r="D687" s="201" t="s">
        <v>1083</v>
      </c>
      <c r="E687" s="201"/>
      <c r="F687" s="201"/>
      <c r="G687" s="201"/>
      <c r="H687" s="201" t="s">
        <v>1084</v>
      </c>
      <c r="J687" s="201"/>
      <c r="K687" s="201"/>
      <c r="L687" s="201"/>
    </row>
    <row r="688" spans="1:14">
      <c r="C688" s="334" t="s">
        <v>1085</v>
      </c>
      <c r="D688" s="334" t="s">
        <v>1086</v>
      </c>
      <c r="E688" s="334"/>
      <c r="H688" s="334" t="s">
        <v>1087</v>
      </c>
      <c r="J688" s="334"/>
      <c r="K688" s="334"/>
    </row>
    <row r="689" spans="1:12">
      <c r="C689" s="334" t="s">
        <v>1127</v>
      </c>
      <c r="D689" s="334" t="s">
        <v>1088</v>
      </c>
      <c r="E689" s="334"/>
    </row>
    <row r="690" spans="1:12">
      <c r="D690" s="334" t="s">
        <v>1089</v>
      </c>
      <c r="E690" s="334"/>
    </row>
    <row r="691" spans="1:12">
      <c r="D691" s="334"/>
      <c r="E691" s="334"/>
    </row>
    <row r="692" spans="1:12">
      <c r="D692" s="334"/>
      <c r="E692" s="334"/>
    </row>
    <row r="693" spans="1:12">
      <c r="A693" s="1" t="s">
        <v>857</v>
      </c>
      <c r="B693" s="1"/>
      <c r="C693" s="1"/>
      <c r="L693" s="1" t="s">
        <v>1075</v>
      </c>
    </row>
    <row r="694" spans="1:12">
      <c r="A694" s="1" t="s">
        <v>1128</v>
      </c>
      <c r="B694" s="256"/>
      <c r="C694" s="256"/>
    </row>
    <row r="696" spans="1:12" ht="18">
      <c r="A696" s="471" t="s">
        <v>1077</v>
      </c>
      <c r="B696" s="471"/>
      <c r="C696" s="471"/>
      <c r="D696" s="471"/>
      <c r="E696" s="471"/>
      <c r="F696" s="471"/>
      <c r="G696" s="471"/>
      <c r="H696" s="471"/>
      <c r="I696" s="471"/>
      <c r="J696" s="471"/>
      <c r="K696" s="471"/>
      <c r="L696" s="471"/>
    </row>
    <row r="697" spans="1:12" ht="15.75">
      <c r="A697" s="472" t="s">
        <v>1129</v>
      </c>
      <c r="B697" s="472"/>
      <c r="C697" s="472"/>
      <c r="D697" s="472"/>
      <c r="E697" s="472"/>
      <c r="F697" s="472"/>
      <c r="G697" s="472"/>
      <c r="H697" s="472"/>
      <c r="I697" s="472"/>
      <c r="J697" s="472"/>
      <c r="K697" s="472"/>
      <c r="L697" s="472"/>
    </row>
    <row r="698" spans="1:12" ht="11.25" customHeight="1">
      <c r="A698" s="473"/>
      <c r="B698" s="473"/>
      <c r="C698" s="473"/>
      <c r="D698" s="473"/>
      <c r="E698" s="473"/>
      <c r="F698" s="473"/>
      <c r="G698" s="473"/>
      <c r="H698" s="473"/>
      <c r="I698" s="473"/>
      <c r="J698" s="473"/>
      <c r="K698" s="473"/>
      <c r="L698" s="473"/>
    </row>
    <row r="700" spans="1:12" ht="15.75">
      <c r="A700" s="474" t="s">
        <v>663</v>
      </c>
      <c r="B700" s="475"/>
      <c r="C700" s="476"/>
      <c r="D700" s="476"/>
      <c r="E700" s="477" t="s">
        <v>664</v>
      </c>
      <c r="F700" s="478"/>
      <c r="G700" s="479"/>
      <c r="H700" s="477" t="s">
        <v>665</v>
      </c>
      <c r="I700" s="478"/>
      <c r="J700" s="479"/>
      <c r="K700" s="480"/>
      <c r="L700" s="481"/>
    </row>
    <row r="701" spans="1:12" ht="15.75">
      <c r="A701" s="482" t="s">
        <v>667</v>
      </c>
      <c r="B701" s="483"/>
      <c r="C701" s="484" t="s">
        <v>668</v>
      </c>
      <c r="D701" s="484" t="s">
        <v>669</v>
      </c>
      <c r="E701" s="477" t="s">
        <v>670</v>
      </c>
      <c r="F701" s="478"/>
      <c r="G701" s="479"/>
      <c r="H701" s="477" t="s">
        <v>670</v>
      </c>
      <c r="I701" s="478"/>
      <c r="J701" s="479"/>
      <c r="K701" s="485" t="s">
        <v>666</v>
      </c>
      <c r="L701" s="486"/>
    </row>
    <row r="702" spans="1:12" ht="15.75">
      <c r="A702" s="487" t="s">
        <v>672</v>
      </c>
      <c r="B702" s="488" t="s">
        <v>673</v>
      </c>
      <c r="C702" s="489"/>
      <c r="D702" s="489"/>
      <c r="E702" s="487" t="s">
        <v>674</v>
      </c>
      <c r="F702" s="490" t="s">
        <v>675</v>
      </c>
      <c r="G702" s="491"/>
      <c r="H702" s="487" t="s">
        <v>674</v>
      </c>
      <c r="I702" s="474" t="s">
        <v>675</v>
      </c>
      <c r="J702" s="475"/>
      <c r="K702" s="485" t="s">
        <v>671</v>
      </c>
      <c r="L702" s="486"/>
    </row>
    <row r="703" spans="1:12">
      <c r="A703" s="492">
        <v>1</v>
      </c>
      <c r="B703" s="493">
        <v>2</v>
      </c>
      <c r="C703" s="492">
        <v>3</v>
      </c>
      <c r="D703" s="492">
        <v>4</v>
      </c>
      <c r="E703" s="492">
        <v>5</v>
      </c>
      <c r="F703" s="494">
        <v>6</v>
      </c>
      <c r="G703" s="495"/>
      <c r="H703" s="492">
        <v>7</v>
      </c>
      <c r="I703" s="494">
        <v>8</v>
      </c>
      <c r="J703" s="495"/>
      <c r="K703" s="494">
        <v>9</v>
      </c>
      <c r="L703" s="495"/>
    </row>
    <row r="704" spans="1:12" ht="16.5">
      <c r="A704" s="163"/>
      <c r="B704" s="125"/>
      <c r="C704" s="299" t="s">
        <v>676</v>
      </c>
      <c r="D704" s="413"/>
      <c r="E704" s="306"/>
      <c r="F704" s="301"/>
      <c r="G704" s="414"/>
      <c r="H704" s="306"/>
      <c r="I704" s="301"/>
      <c r="J704" s="414"/>
      <c r="K704" s="303"/>
      <c r="L704" s="414"/>
    </row>
    <row r="705" spans="1:14" ht="16.5">
      <c r="A705" s="308"/>
      <c r="B705" s="233"/>
      <c r="C705" s="90"/>
      <c r="D705" s="319"/>
      <c r="E705" s="310"/>
      <c r="F705" s="315"/>
      <c r="G705" s="312"/>
      <c r="H705" s="310"/>
      <c r="I705" s="315"/>
      <c r="J705" s="312"/>
      <c r="K705" s="316"/>
      <c r="L705" s="312"/>
    </row>
    <row r="706" spans="1:14" ht="16.5">
      <c r="A706" s="308">
        <v>1</v>
      </c>
      <c r="B706" s="233"/>
      <c r="C706" s="77" t="s">
        <v>889</v>
      </c>
      <c r="D706" s="319"/>
      <c r="E706" s="310"/>
      <c r="F706" s="315"/>
      <c r="G706" s="312"/>
      <c r="H706" s="310"/>
      <c r="I706" s="315"/>
      <c r="J706" s="312"/>
      <c r="K706" s="316"/>
      <c r="L706" s="312"/>
    </row>
    <row r="707" spans="1:14" ht="16.5">
      <c r="A707" s="308"/>
      <c r="B707" s="233"/>
      <c r="C707" s="77" t="s">
        <v>835</v>
      </c>
      <c r="D707" s="319" t="s">
        <v>890</v>
      </c>
      <c r="E707" s="310" t="s">
        <v>891</v>
      </c>
      <c r="F707" s="315" t="s">
        <v>36</v>
      </c>
      <c r="G707" s="312">
        <v>603828</v>
      </c>
      <c r="H707" s="310" t="s">
        <v>892</v>
      </c>
      <c r="I707" s="315" t="s">
        <v>36</v>
      </c>
      <c r="J707" s="312">
        <v>689796</v>
      </c>
      <c r="K707" s="316" t="s">
        <v>36</v>
      </c>
      <c r="L707" s="312">
        <v>85968</v>
      </c>
      <c r="N707" s="46"/>
    </row>
    <row r="708" spans="1:14" ht="15" customHeight="1">
      <c r="A708" s="308"/>
      <c r="B708" s="233"/>
      <c r="C708" s="77"/>
      <c r="D708" s="319"/>
      <c r="E708" s="310"/>
      <c r="F708" s="315"/>
      <c r="G708" s="312"/>
      <c r="H708" s="310"/>
      <c r="I708" s="315"/>
      <c r="J708" s="312"/>
      <c r="K708" s="316"/>
      <c r="L708" s="312"/>
    </row>
    <row r="709" spans="1:14" ht="16.5">
      <c r="A709" s="308">
        <v>2</v>
      </c>
      <c r="B709" s="233"/>
      <c r="C709" s="77" t="s">
        <v>1130</v>
      </c>
      <c r="D709" s="319"/>
      <c r="E709" s="310"/>
      <c r="F709" s="315"/>
      <c r="G709" s="312"/>
      <c r="H709" s="310"/>
      <c r="I709" s="315"/>
      <c r="J709" s="312"/>
      <c r="K709" s="316"/>
      <c r="L709" s="312"/>
    </row>
    <row r="710" spans="1:14" ht="16.5">
      <c r="A710" s="308"/>
      <c r="B710" s="233"/>
      <c r="C710" s="77" t="s">
        <v>811</v>
      </c>
      <c r="D710" s="319" t="s">
        <v>897</v>
      </c>
      <c r="E710" s="310" t="s">
        <v>894</v>
      </c>
      <c r="F710" s="315"/>
      <c r="G710" s="312">
        <v>152880</v>
      </c>
      <c r="H710" s="310" t="s">
        <v>895</v>
      </c>
      <c r="I710" s="315"/>
      <c r="J710" s="312">
        <v>157260</v>
      </c>
      <c r="K710" s="316"/>
      <c r="L710" s="312">
        <f>J710-G710</f>
        <v>4380</v>
      </c>
      <c r="N710" s="46"/>
    </row>
    <row r="711" spans="1:14" ht="15" customHeight="1">
      <c r="A711" s="308"/>
      <c r="B711" s="233"/>
      <c r="C711" s="77"/>
      <c r="D711" s="319"/>
      <c r="E711" s="310"/>
      <c r="F711" s="315"/>
      <c r="G711" s="312"/>
      <c r="H711" s="310"/>
      <c r="I711" s="315"/>
      <c r="J711" s="312"/>
      <c r="K711" s="315"/>
      <c r="L711" s="312"/>
    </row>
    <row r="712" spans="1:14" ht="16.5">
      <c r="A712" s="308">
        <v>3</v>
      </c>
      <c r="B712" s="233"/>
      <c r="C712" s="359" t="s">
        <v>896</v>
      </c>
      <c r="D712" s="425" t="s">
        <v>717</v>
      </c>
      <c r="E712" s="310" t="s">
        <v>898</v>
      </c>
      <c r="F712" s="315" t="s">
        <v>36</v>
      </c>
      <c r="G712" s="312">
        <v>124188</v>
      </c>
      <c r="H712" s="310" t="s">
        <v>899</v>
      </c>
      <c r="I712" s="315" t="s">
        <v>36</v>
      </c>
      <c r="J712" s="312">
        <v>128520</v>
      </c>
      <c r="K712" s="315" t="s">
        <v>36</v>
      </c>
      <c r="L712" s="312">
        <v>4332</v>
      </c>
      <c r="N712" s="46"/>
    </row>
    <row r="713" spans="1:14" ht="15" customHeight="1">
      <c r="A713" s="308"/>
      <c r="B713" s="233"/>
      <c r="C713" s="359"/>
      <c r="D713" s="319"/>
      <c r="E713" s="310"/>
      <c r="F713" s="315"/>
      <c r="G713" s="312"/>
      <c r="H713" s="310"/>
      <c r="I713" s="315"/>
      <c r="J713" s="312"/>
      <c r="K713" s="315"/>
      <c r="L713" s="312"/>
    </row>
    <row r="714" spans="1:14" ht="16.5">
      <c r="A714" s="308">
        <v>4</v>
      </c>
      <c r="B714" s="233"/>
      <c r="C714" s="77" t="s">
        <v>896</v>
      </c>
      <c r="D714" s="319" t="s">
        <v>900</v>
      </c>
      <c r="E714" s="310" t="s">
        <v>901</v>
      </c>
      <c r="F714" s="315"/>
      <c r="G714" s="312">
        <v>119904</v>
      </c>
      <c r="H714" s="310" t="s">
        <v>902</v>
      </c>
      <c r="I714" s="315"/>
      <c r="J714" s="312">
        <v>124368</v>
      </c>
      <c r="K714" s="316"/>
      <c r="L714" s="312">
        <v>4464</v>
      </c>
      <c r="N714" s="46"/>
    </row>
    <row r="715" spans="1:14" ht="14.25" customHeight="1">
      <c r="A715" s="308"/>
      <c r="B715" s="233"/>
      <c r="C715" s="77"/>
      <c r="D715" s="319"/>
      <c r="E715" s="310"/>
      <c r="F715" s="315"/>
      <c r="G715" s="312"/>
      <c r="H715" s="310"/>
      <c r="I715" s="315"/>
      <c r="J715" s="312"/>
      <c r="K715" s="316"/>
      <c r="L715" s="312"/>
    </row>
    <row r="716" spans="1:14" ht="16.5">
      <c r="A716" s="308">
        <v>5</v>
      </c>
      <c r="B716" s="233"/>
      <c r="C716" s="77" t="s">
        <v>896</v>
      </c>
      <c r="D716" s="319" t="s">
        <v>903</v>
      </c>
      <c r="E716" s="310" t="s">
        <v>904</v>
      </c>
      <c r="F716" s="315"/>
      <c r="G716" s="312">
        <v>118056</v>
      </c>
      <c r="H716" s="310" t="s">
        <v>905</v>
      </c>
      <c r="I716" s="315"/>
      <c r="J716" s="312">
        <v>122460</v>
      </c>
      <c r="K716" s="316"/>
      <c r="L716" s="312">
        <v>4404</v>
      </c>
      <c r="N716" s="46"/>
    </row>
    <row r="717" spans="1:14" ht="15" customHeight="1">
      <c r="A717" s="308"/>
      <c r="B717" s="233"/>
      <c r="C717" s="77"/>
      <c r="D717" s="319"/>
      <c r="E717" s="310"/>
      <c r="F717" s="315"/>
      <c r="G717" s="312"/>
      <c r="H717" s="310"/>
      <c r="I717" s="315"/>
      <c r="J717" s="312"/>
      <c r="K717" s="316"/>
      <c r="L717" s="312"/>
    </row>
    <row r="718" spans="1:14" ht="16.5">
      <c r="A718" s="308">
        <v>6</v>
      </c>
      <c r="B718" s="233"/>
      <c r="C718" s="77" t="s">
        <v>896</v>
      </c>
      <c r="D718" s="319" t="s">
        <v>906</v>
      </c>
      <c r="E718" s="310" t="s">
        <v>907</v>
      </c>
      <c r="F718" s="315"/>
      <c r="G718" s="312">
        <v>116772</v>
      </c>
      <c r="H718" s="310" t="s">
        <v>908</v>
      </c>
      <c r="I718" s="315"/>
      <c r="J718" s="312">
        <v>121332</v>
      </c>
      <c r="K718" s="316"/>
      <c r="L718" s="312">
        <v>4560</v>
      </c>
      <c r="N718" s="46"/>
    </row>
    <row r="719" spans="1:14" ht="9.75" customHeight="1">
      <c r="A719" s="127"/>
      <c r="B719" s="129"/>
      <c r="C719" s="127"/>
      <c r="D719" s="127"/>
      <c r="E719" s="127"/>
      <c r="F719" s="128"/>
      <c r="G719" s="129"/>
      <c r="H719" s="127"/>
      <c r="I719" s="128"/>
      <c r="J719" s="129"/>
      <c r="K719" s="128"/>
      <c r="L719" s="129"/>
    </row>
    <row r="721" spans="1:12" ht="15.75">
      <c r="B721" s="497" t="s">
        <v>703</v>
      </c>
      <c r="D721" s="497" t="s">
        <v>1080</v>
      </c>
      <c r="E721" s="497"/>
      <c r="F721" s="497"/>
      <c r="G721" s="497"/>
      <c r="H721" s="497" t="s">
        <v>1081</v>
      </c>
      <c r="I721" s="176"/>
      <c r="J721" s="176"/>
    </row>
    <row r="724" spans="1:12">
      <c r="C724" s="201" t="s">
        <v>1131</v>
      </c>
      <c r="D724" s="201" t="s">
        <v>1083</v>
      </c>
      <c r="E724" s="201"/>
      <c r="F724" s="201"/>
      <c r="G724" s="201"/>
      <c r="H724" s="201" t="s">
        <v>1084</v>
      </c>
      <c r="J724" s="201"/>
      <c r="K724" s="201"/>
      <c r="L724" s="201"/>
    </row>
    <row r="725" spans="1:12">
      <c r="C725" s="334" t="s">
        <v>1132</v>
      </c>
      <c r="D725" s="334" t="s">
        <v>1086</v>
      </c>
      <c r="E725" s="334"/>
      <c r="H725" s="334" t="s">
        <v>1087</v>
      </c>
      <c r="J725" s="334"/>
      <c r="K725" s="334"/>
    </row>
    <row r="726" spans="1:12">
      <c r="D726" s="334" t="s">
        <v>1088</v>
      </c>
      <c r="E726" s="334"/>
    </row>
    <row r="727" spans="1:12">
      <c r="D727" s="334" t="s">
        <v>1089</v>
      </c>
      <c r="E727" s="334"/>
    </row>
    <row r="728" spans="1:12">
      <c r="D728" s="334"/>
      <c r="E728" s="334"/>
    </row>
    <row r="729" spans="1:12">
      <c r="D729" s="334"/>
      <c r="E729" s="334"/>
    </row>
    <row r="730" spans="1:12">
      <c r="A730" s="1" t="s">
        <v>857</v>
      </c>
      <c r="B730" s="1"/>
      <c r="C730" s="1"/>
      <c r="L730" s="1" t="s">
        <v>1075</v>
      </c>
    </row>
    <row r="731" spans="1:12">
      <c r="A731" s="1" t="s">
        <v>1133</v>
      </c>
      <c r="B731" s="256"/>
      <c r="C731" s="256"/>
    </row>
    <row r="733" spans="1:12" ht="18">
      <c r="A733" s="471" t="s">
        <v>1077</v>
      </c>
      <c r="B733" s="471"/>
      <c r="C733" s="471"/>
      <c r="D733" s="471"/>
      <c r="E733" s="471"/>
      <c r="F733" s="471"/>
      <c r="G733" s="471"/>
      <c r="H733" s="471"/>
      <c r="I733" s="471"/>
      <c r="J733" s="471"/>
      <c r="K733" s="471"/>
      <c r="L733" s="471"/>
    </row>
    <row r="734" spans="1:12" ht="15.75">
      <c r="A734" s="472" t="s">
        <v>1129</v>
      </c>
      <c r="B734" s="472"/>
      <c r="C734" s="472"/>
      <c r="D734" s="472"/>
      <c r="E734" s="472"/>
      <c r="F734" s="472"/>
      <c r="G734" s="472"/>
      <c r="H734" s="472"/>
      <c r="I734" s="472"/>
      <c r="J734" s="472"/>
      <c r="K734" s="472"/>
      <c r="L734" s="472"/>
    </row>
    <row r="735" spans="1:12">
      <c r="A735" s="473"/>
      <c r="B735" s="473"/>
      <c r="C735" s="473"/>
      <c r="D735" s="473"/>
      <c r="E735" s="473"/>
      <c r="F735" s="473"/>
      <c r="G735" s="473"/>
      <c r="H735" s="473"/>
      <c r="I735" s="473"/>
      <c r="J735" s="473"/>
      <c r="K735" s="473"/>
      <c r="L735" s="473"/>
    </row>
    <row r="737" spans="1:14" ht="15.75">
      <c r="A737" s="474" t="s">
        <v>663</v>
      </c>
      <c r="B737" s="475"/>
      <c r="C737" s="476"/>
      <c r="D737" s="476"/>
      <c r="E737" s="478" t="s">
        <v>664</v>
      </c>
      <c r="F737" s="478"/>
      <c r="G737" s="479"/>
      <c r="H737" s="477" t="s">
        <v>665</v>
      </c>
      <c r="I737" s="478"/>
      <c r="J737" s="479"/>
      <c r="K737" s="480"/>
      <c r="L737" s="481"/>
    </row>
    <row r="738" spans="1:14" ht="15.75">
      <c r="A738" s="482" t="s">
        <v>667</v>
      </c>
      <c r="B738" s="483"/>
      <c r="C738" s="484" t="s">
        <v>668</v>
      </c>
      <c r="D738" s="484" t="s">
        <v>669</v>
      </c>
      <c r="E738" s="478" t="s">
        <v>670</v>
      </c>
      <c r="F738" s="478"/>
      <c r="G738" s="479"/>
      <c r="H738" s="477" t="s">
        <v>670</v>
      </c>
      <c r="I738" s="478"/>
      <c r="J738" s="479"/>
      <c r="K738" s="485" t="s">
        <v>666</v>
      </c>
      <c r="L738" s="486"/>
    </row>
    <row r="739" spans="1:14" ht="15.75">
      <c r="A739" s="487" t="s">
        <v>672</v>
      </c>
      <c r="B739" s="488" t="s">
        <v>673</v>
      </c>
      <c r="C739" s="489"/>
      <c r="D739" s="489"/>
      <c r="E739" s="487" t="s">
        <v>674</v>
      </c>
      <c r="F739" s="490" t="s">
        <v>675</v>
      </c>
      <c r="G739" s="491"/>
      <c r="H739" s="487" t="s">
        <v>674</v>
      </c>
      <c r="I739" s="517" t="s">
        <v>675</v>
      </c>
      <c r="J739" s="475"/>
      <c r="K739" s="485" t="s">
        <v>671</v>
      </c>
      <c r="L739" s="486"/>
    </row>
    <row r="740" spans="1:14">
      <c r="A740" s="492">
        <v>1</v>
      </c>
      <c r="B740" s="493">
        <v>2</v>
      </c>
      <c r="C740" s="492">
        <v>3</v>
      </c>
      <c r="D740" s="492">
        <v>4</v>
      </c>
      <c r="E740" s="492">
        <v>5</v>
      </c>
      <c r="F740" s="494">
        <v>6</v>
      </c>
      <c r="G740" s="495"/>
      <c r="H740" s="492">
        <v>7</v>
      </c>
      <c r="I740" s="500">
        <v>8</v>
      </c>
      <c r="J740" s="495"/>
      <c r="K740" s="494">
        <v>9</v>
      </c>
      <c r="L740" s="495"/>
    </row>
    <row r="741" spans="1:14">
      <c r="A741" s="124"/>
      <c r="B741" s="125"/>
      <c r="C741" s="124"/>
      <c r="D741" s="124"/>
      <c r="E741" s="124"/>
      <c r="F741" s="160"/>
      <c r="G741" s="125"/>
      <c r="H741" s="124"/>
      <c r="I741" s="6"/>
      <c r="J741" s="125"/>
      <c r="K741" s="160"/>
      <c r="L741" s="125"/>
    </row>
    <row r="742" spans="1:14" ht="16.5">
      <c r="A742" s="308">
        <v>7</v>
      </c>
      <c r="B742" s="233"/>
      <c r="C742" s="77" t="s">
        <v>896</v>
      </c>
      <c r="D742" s="319" t="s">
        <v>910</v>
      </c>
      <c r="E742" s="310" t="s">
        <v>898</v>
      </c>
      <c r="F742" s="316"/>
      <c r="G742" s="312">
        <v>124188</v>
      </c>
      <c r="H742" s="310" t="s">
        <v>899</v>
      </c>
      <c r="I742" s="315"/>
      <c r="J742" s="312">
        <v>128520</v>
      </c>
      <c r="K742" s="316"/>
      <c r="L742" s="312">
        <v>4332</v>
      </c>
      <c r="N742" s="46"/>
    </row>
    <row r="743" spans="1:14" ht="16.5">
      <c r="A743" s="308"/>
      <c r="B743" s="233"/>
      <c r="C743" s="77"/>
      <c r="D743" s="319"/>
      <c r="E743" s="310"/>
      <c r="F743" s="316"/>
      <c r="G743" s="312"/>
      <c r="H743" s="310"/>
      <c r="I743" s="315"/>
      <c r="J743" s="312"/>
      <c r="K743" s="316"/>
      <c r="L743" s="312"/>
    </row>
    <row r="744" spans="1:14" ht="16.5">
      <c r="A744" s="308">
        <v>8</v>
      </c>
      <c r="B744" s="233"/>
      <c r="C744" s="77" t="s">
        <v>896</v>
      </c>
      <c r="D744" s="319" t="s">
        <v>911</v>
      </c>
      <c r="E744" s="310" t="s">
        <v>912</v>
      </c>
      <c r="F744" s="316"/>
      <c r="G744" s="312">
        <v>122028</v>
      </c>
      <c r="H744" s="310" t="s">
        <v>913</v>
      </c>
      <c r="I744" s="315"/>
      <c r="J744" s="312">
        <v>126420</v>
      </c>
      <c r="K744" s="316"/>
      <c r="L744" s="312">
        <v>4392</v>
      </c>
      <c r="N744" s="46"/>
    </row>
    <row r="745" spans="1:14" ht="16.5">
      <c r="A745" s="308"/>
      <c r="B745" s="233"/>
      <c r="C745" s="77"/>
      <c r="D745" s="319"/>
      <c r="E745" s="310"/>
      <c r="F745" s="316"/>
      <c r="G745" s="312"/>
      <c r="H745" s="310"/>
      <c r="I745" s="315"/>
      <c r="J745" s="312"/>
      <c r="K745" s="316"/>
      <c r="L745" s="312"/>
    </row>
    <row r="746" spans="1:14" ht="16.5">
      <c r="A746" s="308">
        <v>9</v>
      </c>
      <c r="B746" s="233"/>
      <c r="C746" s="77" t="s">
        <v>914</v>
      </c>
      <c r="D746" s="319" t="s">
        <v>915</v>
      </c>
      <c r="E746" s="310" t="s">
        <v>701</v>
      </c>
      <c r="F746" s="316"/>
      <c r="G746" s="312">
        <v>142368</v>
      </c>
      <c r="H746" s="310" t="s">
        <v>702</v>
      </c>
      <c r="I746" s="315"/>
      <c r="J746" s="312">
        <v>146544</v>
      </c>
      <c r="K746" s="316"/>
      <c r="L746" s="312">
        <v>4176</v>
      </c>
      <c r="N746" s="46"/>
    </row>
    <row r="747" spans="1:14" ht="16.5">
      <c r="A747" s="308"/>
      <c r="B747" s="233"/>
      <c r="C747" s="77"/>
      <c r="D747" s="319"/>
      <c r="E747" s="310"/>
      <c r="F747" s="316"/>
      <c r="G747" s="312"/>
      <c r="H747" s="310"/>
      <c r="I747" s="315"/>
      <c r="J747" s="312"/>
      <c r="K747" s="316"/>
      <c r="L747" s="312"/>
    </row>
    <row r="748" spans="1:14" ht="16.5">
      <c r="A748" s="308"/>
      <c r="B748" s="341">
        <v>10</v>
      </c>
      <c r="C748" s="77" t="s">
        <v>916</v>
      </c>
      <c r="D748" s="319"/>
      <c r="E748" s="310"/>
      <c r="F748" s="316"/>
      <c r="G748" s="312"/>
      <c r="H748" s="310"/>
      <c r="I748" s="315"/>
      <c r="J748" s="312"/>
      <c r="K748" s="316"/>
      <c r="L748" s="312"/>
    </row>
    <row r="749" spans="1:14" ht="16.5">
      <c r="A749" s="124"/>
      <c r="B749" s="125"/>
      <c r="C749" s="77" t="s">
        <v>917</v>
      </c>
      <c r="D749" s="124"/>
      <c r="E749" s="340"/>
      <c r="F749" s="316"/>
      <c r="G749" s="312">
        <v>0</v>
      </c>
      <c r="H749" s="340" t="s">
        <v>740</v>
      </c>
      <c r="I749" s="315"/>
      <c r="J749" s="312">
        <v>342768</v>
      </c>
      <c r="K749" s="397"/>
      <c r="L749" s="312">
        <v>342768</v>
      </c>
      <c r="N749" s="46"/>
    </row>
    <row r="750" spans="1:14" ht="16.5">
      <c r="A750" s="124"/>
      <c r="B750" s="125"/>
      <c r="C750" s="77"/>
      <c r="D750" s="124"/>
      <c r="E750" s="340"/>
      <c r="F750" s="316"/>
      <c r="G750" s="312"/>
      <c r="H750" s="340"/>
      <c r="I750" s="315"/>
      <c r="J750" s="312"/>
      <c r="K750" s="397"/>
      <c r="L750" s="312"/>
      <c r="N750" s="46"/>
    </row>
    <row r="751" spans="1:14" ht="16.5">
      <c r="A751" s="124"/>
      <c r="B751" s="125"/>
      <c r="C751" s="77"/>
      <c r="D751" s="124"/>
      <c r="E751" s="340"/>
      <c r="F751" s="316"/>
      <c r="G751" s="312"/>
      <c r="H751" s="340"/>
      <c r="I751" s="315"/>
      <c r="J751" s="312"/>
      <c r="K751" s="397"/>
      <c r="L751" s="312"/>
      <c r="N751" s="46"/>
    </row>
    <row r="752" spans="1:14" ht="16.5">
      <c r="A752" s="124"/>
      <c r="B752" s="125"/>
      <c r="C752" s="124"/>
      <c r="D752" s="124"/>
      <c r="E752" s="340"/>
      <c r="F752" s="316"/>
      <c r="G752" s="312"/>
      <c r="H752" s="340"/>
      <c r="I752" s="315"/>
      <c r="J752" s="312"/>
      <c r="K752" s="397"/>
      <c r="L752" s="312"/>
    </row>
    <row r="753" spans="1:14" ht="16.5">
      <c r="A753" s="426"/>
      <c r="B753" s="427"/>
      <c r="C753" s="387" t="s">
        <v>743</v>
      </c>
      <c r="D753" s="450"/>
      <c r="E753" s="451"/>
      <c r="F753" s="391" t="s">
        <v>36</v>
      </c>
      <c r="G753" s="390">
        <f>G749+G746+G744+G742+G718+G716+G714+G712+G710+G707</f>
        <v>1624212</v>
      </c>
      <c r="H753" s="451"/>
      <c r="I753" s="389" t="s">
        <v>36</v>
      </c>
      <c r="J753" s="390">
        <f>J749+J746+J744+J742+J718+J716+J714+J712+J710+J707</f>
        <v>2087988</v>
      </c>
      <c r="K753" s="391" t="s">
        <v>36</v>
      </c>
      <c r="L753" s="390">
        <f>L749+L746+L744+L742+L718+L716+L714+L712+L710+L707</f>
        <v>463776</v>
      </c>
      <c r="N753" s="46"/>
    </row>
    <row r="754" spans="1:14">
      <c r="A754" s="124"/>
      <c r="B754" s="125"/>
      <c r="C754" s="124"/>
      <c r="D754" s="124"/>
      <c r="E754" s="124"/>
      <c r="F754" s="160"/>
      <c r="G754" s="125"/>
      <c r="H754" s="124"/>
      <c r="I754" s="6"/>
      <c r="J754" s="125"/>
      <c r="K754" s="160"/>
      <c r="L754" s="125"/>
    </row>
    <row r="755" spans="1:14">
      <c r="A755" s="124"/>
      <c r="B755" s="125"/>
      <c r="C755" s="124"/>
      <c r="D755" s="124"/>
      <c r="E755" s="124"/>
      <c r="F755" s="160"/>
      <c r="G755" s="126"/>
      <c r="H755" s="124"/>
      <c r="I755" s="6"/>
      <c r="J755" s="126"/>
      <c r="K755" s="160"/>
      <c r="L755" s="125"/>
    </row>
    <row r="756" spans="1:14">
      <c r="A756" s="127"/>
      <c r="B756" s="129"/>
      <c r="C756" s="127"/>
      <c r="D756" s="127"/>
      <c r="E756" s="127"/>
      <c r="F756" s="404"/>
      <c r="G756" s="129"/>
      <c r="H756" s="127"/>
      <c r="I756" s="128"/>
      <c r="J756" s="129"/>
      <c r="K756" s="404"/>
      <c r="L756" s="129"/>
    </row>
    <row r="758" spans="1:14" ht="15.75">
      <c r="B758" s="497" t="s">
        <v>703</v>
      </c>
      <c r="D758" s="497" t="s">
        <v>1080</v>
      </c>
      <c r="E758" s="497"/>
      <c r="F758" s="497"/>
      <c r="G758" s="497"/>
      <c r="H758" s="497" t="s">
        <v>1081</v>
      </c>
      <c r="I758" s="176"/>
      <c r="J758" s="176"/>
    </row>
    <row r="761" spans="1:14">
      <c r="C761" s="201" t="s">
        <v>1131</v>
      </c>
      <c r="D761" s="201" t="s">
        <v>1083</v>
      </c>
      <c r="E761" s="201"/>
      <c r="F761" s="201"/>
      <c r="G761" s="201"/>
      <c r="H761" s="201" t="s">
        <v>1084</v>
      </c>
      <c r="J761" s="201"/>
      <c r="K761" s="201"/>
      <c r="L761" s="201"/>
    </row>
    <row r="762" spans="1:14">
      <c r="C762" s="334" t="s">
        <v>1085</v>
      </c>
      <c r="D762" s="334" t="s">
        <v>1086</v>
      </c>
      <c r="E762" s="334"/>
      <c r="H762" s="334" t="s">
        <v>1087</v>
      </c>
      <c r="J762" s="334"/>
      <c r="K762" s="334"/>
    </row>
    <row r="763" spans="1:14">
      <c r="D763" s="334" t="s">
        <v>1088</v>
      </c>
      <c r="E763" s="334"/>
    </row>
    <row r="764" spans="1:14">
      <c r="D764" s="334" t="s">
        <v>1089</v>
      </c>
      <c r="E764" s="334"/>
    </row>
    <row r="765" spans="1:14">
      <c r="D765" s="334"/>
      <c r="E765" s="334"/>
    </row>
    <row r="766" spans="1:14">
      <c r="A766" s="1" t="s">
        <v>857</v>
      </c>
      <c r="B766" s="1"/>
      <c r="C766" s="1"/>
      <c r="L766" s="1" t="s">
        <v>1075</v>
      </c>
    </row>
    <row r="767" spans="1:14">
      <c r="A767" s="1" t="s">
        <v>1134</v>
      </c>
      <c r="B767" s="256"/>
      <c r="C767" s="256"/>
    </row>
    <row r="769" spans="1:14" ht="18">
      <c r="A769" s="471" t="s">
        <v>1077</v>
      </c>
      <c r="B769" s="471"/>
      <c r="C769" s="471"/>
      <c r="D769" s="471"/>
      <c r="E769" s="471"/>
      <c r="F769" s="471"/>
      <c r="G769" s="471"/>
      <c r="H769" s="471"/>
      <c r="I769" s="471"/>
      <c r="J769" s="471"/>
      <c r="K769" s="471"/>
      <c r="L769" s="471"/>
    </row>
    <row r="770" spans="1:14" ht="15.75">
      <c r="A770" s="472" t="s">
        <v>1129</v>
      </c>
      <c r="B770" s="472"/>
      <c r="C770" s="472"/>
      <c r="D770" s="472"/>
      <c r="E770" s="472"/>
      <c r="F770" s="472"/>
      <c r="G770" s="472"/>
      <c r="H770" s="472"/>
      <c r="I770" s="472"/>
      <c r="J770" s="472"/>
      <c r="K770" s="472"/>
      <c r="L770" s="472"/>
    </row>
    <row r="771" spans="1:14">
      <c r="A771" s="473"/>
      <c r="B771" s="473"/>
      <c r="C771" s="473"/>
      <c r="D771" s="473"/>
      <c r="E771" s="473"/>
      <c r="F771" s="473"/>
      <c r="G771" s="473"/>
      <c r="H771" s="473"/>
      <c r="I771" s="473"/>
      <c r="J771" s="473"/>
      <c r="K771" s="473"/>
      <c r="L771" s="473"/>
    </row>
    <row r="773" spans="1:14" ht="15.75">
      <c r="A773" s="474" t="s">
        <v>663</v>
      </c>
      <c r="B773" s="475"/>
      <c r="C773" s="476"/>
      <c r="D773" s="476"/>
      <c r="E773" s="477" t="s">
        <v>664</v>
      </c>
      <c r="F773" s="478"/>
      <c r="G773" s="479"/>
      <c r="H773" s="477" t="s">
        <v>665</v>
      </c>
      <c r="I773" s="478"/>
      <c r="J773" s="479"/>
      <c r="K773" s="480"/>
      <c r="L773" s="481"/>
    </row>
    <row r="774" spans="1:14" ht="15.75">
      <c r="A774" s="482" t="s">
        <v>667</v>
      </c>
      <c r="B774" s="518"/>
      <c r="C774" s="484" t="s">
        <v>668</v>
      </c>
      <c r="D774" s="484" t="s">
        <v>669</v>
      </c>
      <c r="E774" s="478" t="s">
        <v>670</v>
      </c>
      <c r="F774" s="478"/>
      <c r="G774" s="479"/>
      <c r="H774" s="477" t="s">
        <v>670</v>
      </c>
      <c r="I774" s="478"/>
      <c r="J774" s="479"/>
      <c r="K774" s="485" t="s">
        <v>666</v>
      </c>
      <c r="L774" s="486"/>
    </row>
    <row r="775" spans="1:14" ht="15.75">
      <c r="A775" s="487" t="s">
        <v>672</v>
      </c>
      <c r="B775" s="519" t="s">
        <v>673</v>
      </c>
      <c r="C775" s="489"/>
      <c r="D775" s="489"/>
      <c r="E775" s="519" t="s">
        <v>674</v>
      </c>
      <c r="F775" s="490" t="s">
        <v>675</v>
      </c>
      <c r="G775" s="516"/>
      <c r="H775" s="487" t="s">
        <v>674</v>
      </c>
      <c r="I775" s="474" t="s">
        <v>675</v>
      </c>
      <c r="J775" s="475"/>
      <c r="K775" s="485" t="s">
        <v>671</v>
      </c>
      <c r="L775" s="486"/>
    </row>
    <row r="776" spans="1:14">
      <c r="A776" s="492">
        <v>1</v>
      </c>
      <c r="B776" s="520">
        <v>2</v>
      </c>
      <c r="C776" s="492">
        <v>3</v>
      </c>
      <c r="D776" s="492">
        <v>4</v>
      </c>
      <c r="E776" s="520">
        <v>5</v>
      </c>
      <c r="F776" s="494">
        <v>6</v>
      </c>
      <c r="G776" s="500"/>
      <c r="H776" s="492">
        <v>7</v>
      </c>
      <c r="I776" s="494">
        <v>8</v>
      </c>
      <c r="J776" s="495"/>
      <c r="K776" s="494">
        <v>9</v>
      </c>
      <c r="L776" s="495"/>
    </row>
    <row r="777" spans="1:14" ht="16.5">
      <c r="A777" s="358"/>
      <c r="B777" s="86"/>
      <c r="C777" s="359" t="s">
        <v>850</v>
      </c>
      <c r="D777" s="319"/>
      <c r="E777" s="311"/>
      <c r="F777" s="316"/>
      <c r="G777" s="333"/>
      <c r="H777" s="310"/>
      <c r="I777" s="316"/>
      <c r="J777" s="312"/>
      <c r="K777" s="316"/>
      <c r="L777" s="312"/>
    </row>
    <row r="778" spans="1:14" ht="16.5">
      <c r="A778" s="308"/>
      <c r="B778" s="330"/>
      <c r="C778" s="90"/>
      <c r="D778" s="319"/>
      <c r="E778" s="311"/>
      <c r="F778" s="316"/>
      <c r="G778" s="333"/>
      <c r="H778" s="310"/>
      <c r="I778" s="316"/>
      <c r="J778" s="312"/>
      <c r="K778" s="316"/>
      <c r="L778" s="312"/>
    </row>
    <row r="779" spans="1:14" ht="16.5">
      <c r="A779" s="308">
        <v>1</v>
      </c>
      <c r="B779" s="330"/>
      <c r="C779" s="77" t="s">
        <v>746</v>
      </c>
      <c r="D779" s="319" t="s">
        <v>919</v>
      </c>
      <c r="E779" s="311"/>
      <c r="F779" s="316" t="s">
        <v>36</v>
      </c>
      <c r="G779" s="333">
        <v>66000</v>
      </c>
      <c r="H779" s="310"/>
      <c r="I779" s="316" t="s">
        <v>36</v>
      </c>
      <c r="J779" s="312">
        <v>67760</v>
      </c>
      <c r="K779" s="316" t="s">
        <v>36</v>
      </c>
      <c r="L779" s="312">
        <f t="shared" ref="L779:L786" si="1">J779-G779</f>
        <v>1760</v>
      </c>
      <c r="N779" s="46"/>
    </row>
    <row r="780" spans="1:14" ht="16.5">
      <c r="A780" s="308">
        <v>2</v>
      </c>
      <c r="B780" s="330"/>
      <c r="C780" s="77" t="s">
        <v>746</v>
      </c>
      <c r="D780" s="319" t="s">
        <v>920</v>
      </c>
      <c r="E780" s="311"/>
      <c r="F780" s="316"/>
      <c r="G780" s="333">
        <v>66000</v>
      </c>
      <c r="H780" s="310"/>
      <c r="I780" s="316"/>
      <c r="J780" s="312">
        <v>67760</v>
      </c>
      <c r="K780" s="316"/>
      <c r="L780" s="312">
        <f t="shared" si="1"/>
        <v>1760</v>
      </c>
      <c r="N780" s="46"/>
    </row>
    <row r="781" spans="1:14" ht="16.5">
      <c r="A781" s="308">
        <v>3</v>
      </c>
      <c r="B781" s="330"/>
      <c r="C781" s="77" t="s">
        <v>746</v>
      </c>
      <c r="D781" s="319" t="s">
        <v>717</v>
      </c>
      <c r="E781" s="311"/>
      <c r="F781" s="316"/>
      <c r="G781" s="333">
        <v>66000</v>
      </c>
      <c r="H781" s="310"/>
      <c r="I781" s="316"/>
      <c r="J781" s="312">
        <v>0</v>
      </c>
      <c r="K781" s="316"/>
      <c r="L781" s="312">
        <f t="shared" si="1"/>
        <v>-66000</v>
      </c>
      <c r="N781" s="46"/>
    </row>
    <row r="782" spans="1:14" ht="16.5">
      <c r="A782" s="308">
        <v>4</v>
      </c>
      <c r="B782" s="330"/>
      <c r="C782" s="77" t="s">
        <v>746</v>
      </c>
      <c r="D782" s="319" t="s">
        <v>921</v>
      </c>
      <c r="E782" s="311"/>
      <c r="F782" s="316"/>
      <c r="G782" s="333">
        <v>66000</v>
      </c>
      <c r="H782" s="310"/>
      <c r="I782" s="316"/>
      <c r="J782" s="312">
        <v>53240</v>
      </c>
      <c r="K782" s="316"/>
      <c r="L782" s="312">
        <f t="shared" si="1"/>
        <v>-12760</v>
      </c>
      <c r="N782" s="46"/>
    </row>
    <row r="783" spans="1:14" ht="16.5">
      <c r="A783" s="308">
        <v>5</v>
      </c>
      <c r="B783" s="330"/>
      <c r="C783" s="77" t="s">
        <v>746</v>
      </c>
      <c r="D783" s="319" t="s">
        <v>922</v>
      </c>
      <c r="E783" s="311"/>
      <c r="F783" s="316"/>
      <c r="G783" s="333">
        <v>60720</v>
      </c>
      <c r="H783" s="310"/>
      <c r="I783" s="316"/>
      <c r="J783" s="312">
        <v>53240</v>
      </c>
      <c r="K783" s="316"/>
      <c r="L783" s="312">
        <f t="shared" si="1"/>
        <v>-7480</v>
      </c>
      <c r="N783" s="46"/>
    </row>
    <row r="784" spans="1:14" ht="16.5">
      <c r="A784" s="308">
        <v>6</v>
      </c>
      <c r="B784" s="330"/>
      <c r="C784" s="77" t="s">
        <v>746</v>
      </c>
      <c r="D784" s="319" t="s">
        <v>923</v>
      </c>
      <c r="E784" s="311"/>
      <c r="F784" s="316"/>
      <c r="G784" s="333">
        <v>60720</v>
      </c>
      <c r="H784" s="310"/>
      <c r="I784" s="316"/>
      <c r="J784" s="312">
        <v>56496</v>
      </c>
      <c r="K784" s="316"/>
      <c r="L784" s="312">
        <f t="shared" si="1"/>
        <v>-4224</v>
      </c>
      <c r="N784" s="46"/>
    </row>
    <row r="785" spans="1:14" ht="16.5">
      <c r="A785" s="308">
        <v>7</v>
      </c>
      <c r="B785" s="330"/>
      <c r="C785" s="77" t="s">
        <v>746</v>
      </c>
      <c r="D785" s="319" t="s">
        <v>924</v>
      </c>
      <c r="E785" s="311"/>
      <c r="F785" s="316"/>
      <c r="G785" s="333">
        <v>60720</v>
      </c>
      <c r="H785" s="310"/>
      <c r="I785" s="316"/>
      <c r="J785" s="312">
        <v>48400</v>
      </c>
      <c r="K785" s="316"/>
      <c r="L785" s="312">
        <f t="shared" si="1"/>
        <v>-12320</v>
      </c>
      <c r="N785" s="46"/>
    </row>
    <row r="786" spans="1:14" ht="16.5">
      <c r="A786" s="308">
        <v>8</v>
      </c>
      <c r="B786" s="330"/>
      <c r="C786" s="77" t="s">
        <v>746</v>
      </c>
      <c r="D786" s="432" t="s">
        <v>925</v>
      </c>
      <c r="E786" s="311"/>
      <c r="F786" s="316"/>
      <c r="G786" s="333">
        <v>45936</v>
      </c>
      <c r="H786" s="310"/>
      <c r="I786" s="316"/>
      <c r="J786" s="312">
        <v>48400</v>
      </c>
      <c r="K786" s="316"/>
      <c r="L786" s="312">
        <f t="shared" si="1"/>
        <v>2464</v>
      </c>
      <c r="N786" s="46"/>
    </row>
    <row r="787" spans="1:14" ht="16.5">
      <c r="A787" s="308"/>
      <c r="B787" s="330">
        <v>9</v>
      </c>
      <c r="C787" s="77" t="s">
        <v>746</v>
      </c>
      <c r="D787" s="319" t="s">
        <v>926</v>
      </c>
      <c r="E787" s="311"/>
      <c r="F787" s="316"/>
      <c r="G787" s="333">
        <v>0</v>
      </c>
      <c r="H787" s="310"/>
      <c r="I787" s="316"/>
      <c r="J787" s="312">
        <v>48400</v>
      </c>
      <c r="K787" s="316"/>
      <c r="L787" s="312">
        <v>48400</v>
      </c>
    </row>
    <row r="788" spans="1:14" ht="16.5">
      <c r="A788" s="124"/>
      <c r="B788" s="330">
        <v>10</v>
      </c>
      <c r="C788" s="77" t="s">
        <v>746</v>
      </c>
      <c r="D788" s="319" t="s">
        <v>927</v>
      </c>
      <c r="E788" s="311"/>
      <c r="F788" s="316"/>
      <c r="G788" s="333">
        <v>0</v>
      </c>
      <c r="H788" s="310"/>
      <c r="I788" s="316"/>
      <c r="J788" s="312">
        <v>48400</v>
      </c>
      <c r="K788" s="316"/>
      <c r="L788" s="312">
        <v>48400</v>
      </c>
    </row>
    <row r="789" spans="1:14">
      <c r="A789" s="308"/>
      <c r="C789" s="124"/>
      <c r="D789" s="124"/>
      <c r="F789" s="160"/>
      <c r="G789" s="6"/>
      <c r="H789" s="124"/>
      <c r="I789" s="160"/>
      <c r="J789" s="125"/>
      <c r="K789" s="160"/>
      <c r="L789" s="125"/>
    </row>
    <row r="790" spans="1:14" ht="16.5">
      <c r="A790" s="426"/>
      <c r="B790" s="521"/>
      <c r="C790" s="387" t="s">
        <v>743</v>
      </c>
      <c r="D790" s="450"/>
      <c r="E790" s="522"/>
      <c r="F790" s="391" t="s">
        <v>36</v>
      </c>
      <c r="G790" s="523">
        <f>SUM(G777:G788)</f>
        <v>492096</v>
      </c>
      <c r="H790" s="451"/>
      <c r="I790" s="391" t="s">
        <v>36</v>
      </c>
      <c r="J790" s="390">
        <f>SUM(J777:J788)</f>
        <v>492096</v>
      </c>
      <c r="K790" s="391" t="s">
        <v>36</v>
      </c>
      <c r="L790" s="390">
        <f>SUM(L777:L788)</f>
        <v>0</v>
      </c>
      <c r="N790" s="46"/>
    </row>
    <row r="791" spans="1:14">
      <c r="A791" s="127"/>
      <c r="B791" s="524"/>
      <c r="C791" s="127"/>
      <c r="D791" s="127"/>
      <c r="E791" s="128"/>
      <c r="F791" s="404"/>
      <c r="G791" s="128"/>
      <c r="H791" s="127"/>
      <c r="I791" s="404"/>
      <c r="J791" s="129"/>
      <c r="K791" s="404"/>
      <c r="L791" s="129"/>
    </row>
    <row r="793" spans="1:14" ht="15.75">
      <c r="B793" s="497" t="s">
        <v>703</v>
      </c>
      <c r="D793" s="497" t="s">
        <v>1080</v>
      </c>
      <c r="E793" s="497"/>
      <c r="F793" s="497"/>
      <c r="G793" s="497"/>
      <c r="H793" s="497" t="s">
        <v>1081</v>
      </c>
      <c r="I793" s="176"/>
      <c r="J793" s="176"/>
    </row>
    <row r="796" spans="1:14">
      <c r="C796" s="201" t="s">
        <v>1131</v>
      </c>
      <c r="D796" s="201" t="s">
        <v>1083</v>
      </c>
      <c r="E796" s="201"/>
      <c r="F796" s="201"/>
      <c r="G796" s="201"/>
      <c r="H796" s="201" t="s">
        <v>1084</v>
      </c>
      <c r="J796" s="201"/>
      <c r="K796" s="201"/>
      <c r="L796" s="201"/>
    </row>
    <row r="797" spans="1:14">
      <c r="C797" s="334" t="s">
        <v>1085</v>
      </c>
      <c r="D797" s="334" t="s">
        <v>1086</v>
      </c>
      <c r="E797" s="334"/>
      <c r="H797" s="334" t="s">
        <v>1087</v>
      </c>
      <c r="J797" s="334"/>
      <c r="K797" s="334"/>
    </row>
    <row r="798" spans="1:14">
      <c r="D798" s="334" t="s">
        <v>1088</v>
      </c>
      <c r="E798" s="334"/>
    </row>
    <row r="799" spans="1:14">
      <c r="D799" s="334" t="s">
        <v>1089</v>
      </c>
      <c r="E799" s="334"/>
    </row>
    <row r="800" spans="1:14">
      <c r="D800" s="334"/>
      <c r="E800" s="334"/>
    </row>
    <row r="801" spans="1:12">
      <c r="D801" s="334"/>
      <c r="E801" s="334"/>
    </row>
    <row r="802" spans="1:12">
      <c r="A802" s="1" t="s">
        <v>857</v>
      </c>
      <c r="B802" s="1"/>
      <c r="C802" s="1"/>
      <c r="L802" s="1" t="s">
        <v>1075</v>
      </c>
    </row>
    <row r="803" spans="1:12">
      <c r="A803" s="1" t="s">
        <v>1135</v>
      </c>
      <c r="B803" s="256"/>
      <c r="C803" s="256"/>
    </row>
    <row r="805" spans="1:12" ht="18">
      <c r="A805" s="471" t="s">
        <v>1077</v>
      </c>
      <c r="B805" s="471"/>
      <c r="C805" s="471"/>
      <c r="D805" s="471"/>
      <c r="E805" s="471"/>
      <c r="F805" s="471"/>
      <c r="G805" s="471"/>
      <c r="H805" s="471"/>
      <c r="I805" s="471"/>
      <c r="J805" s="471"/>
      <c r="K805" s="471"/>
      <c r="L805" s="471"/>
    </row>
    <row r="806" spans="1:12" ht="15.75">
      <c r="A806" s="472" t="s">
        <v>1136</v>
      </c>
      <c r="B806" s="472"/>
      <c r="C806" s="472"/>
      <c r="D806" s="472"/>
      <c r="E806" s="472"/>
      <c r="F806" s="472"/>
      <c r="G806" s="472"/>
      <c r="H806" s="472"/>
      <c r="I806" s="472"/>
      <c r="J806" s="472"/>
      <c r="K806" s="472"/>
      <c r="L806" s="472"/>
    </row>
    <row r="807" spans="1:12">
      <c r="A807" s="473"/>
      <c r="B807" s="473"/>
      <c r="C807" s="473"/>
      <c r="D807" s="473"/>
      <c r="E807" s="473"/>
      <c r="F807" s="473"/>
      <c r="G807" s="473"/>
      <c r="H807" s="473"/>
      <c r="I807" s="473"/>
      <c r="J807" s="473"/>
      <c r="K807" s="473"/>
      <c r="L807" s="473"/>
    </row>
    <row r="809" spans="1:12" ht="15.75">
      <c r="A809" s="474" t="s">
        <v>663</v>
      </c>
      <c r="B809" s="475"/>
      <c r="C809" s="476"/>
      <c r="D809" s="476"/>
      <c r="E809" s="477" t="s">
        <v>664</v>
      </c>
      <c r="F809" s="478"/>
      <c r="G809" s="479"/>
      <c r="H809" s="477" t="s">
        <v>665</v>
      </c>
      <c r="I809" s="478"/>
      <c r="J809" s="479"/>
      <c r="K809" s="480"/>
      <c r="L809" s="481"/>
    </row>
    <row r="810" spans="1:12" ht="15.75">
      <c r="A810" s="482" t="s">
        <v>667</v>
      </c>
      <c r="B810" s="483"/>
      <c r="C810" s="484" t="s">
        <v>668</v>
      </c>
      <c r="D810" s="484" t="s">
        <v>669</v>
      </c>
      <c r="E810" s="477" t="s">
        <v>670</v>
      </c>
      <c r="F810" s="478"/>
      <c r="G810" s="479"/>
      <c r="H810" s="477" t="s">
        <v>670</v>
      </c>
      <c r="I810" s="478"/>
      <c r="J810" s="479"/>
      <c r="K810" s="485" t="s">
        <v>666</v>
      </c>
      <c r="L810" s="486"/>
    </row>
    <row r="811" spans="1:12" ht="15.75">
      <c r="A811" s="487" t="s">
        <v>672</v>
      </c>
      <c r="B811" s="488" t="s">
        <v>673</v>
      </c>
      <c r="C811" s="489"/>
      <c r="D811" s="489"/>
      <c r="E811" s="487" t="s">
        <v>674</v>
      </c>
      <c r="F811" s="490" t="s">
        <v>675</v>
      </c>
      <c r="G811" s="491"/>
      <c r="H811" s="487" t="s">
        <v>674</v>
      </c>
      <c r="I811" s="474" t="s">
        <v>675</v>
      </c>
      <c r="J811" s="475"/>
      <c r="K811" s="485" t="s">
        <v>671</v>
      </c>
      <c r="L811" s="486"/>
    </row>
    <row r="812" spans="1:12">
      <c r="A812" s="492">
        <v>1</v>
      </c>
      <c r="B812" s="493">
        <v>2</v>
      </c>
      <c r="C812" s="492">
        <v>3</v>
      </c>
      <c r="D812" s="492">
        <v>4</v>
      </c>
      <c r="E812" s="492">
        <v>5</v>
      </c>
      <c r="F812" s="494">
        <v>6</v>
      </c>
      <c r="G812" s="495"/>
      <c r="H812" s="492">
        <v>7</v>
      </c>
      <c r="I812" s="494">
        <v>8</v>
      </c>
      <c r="J812" s="495"/>
      <c r="K812" s="494">
        <v>9</v>
      </c>
      <c r="L812" s="495"/>
    </row>
    <row r="813" spans="1:12" ht="16.5">
      <c r="A813" s="308"/>
      <c r="B813" s="233"/>
      <c r="D813" s="319"/>
      <c r="E813" s="310"/>
      <c r="F813" s="315"/>
      <c r="G813" s="312"/>
      <c r="H813" s="310"/>
      <c r="I813" s="315"/>
      <c r="J813" s="312"/>
      <c r="K813" s="316"/>
      <c r="L813" s="312"/>
    </row>
    <row r="814" spans="1:12" ht="16.5">
      <c r="A814" s="308"/>
      <c r="B814" s="233"/>
      <c r="C814" s="299" t="s">
        <v>676</v>
      </c>
      <c r="D814" s="319"/>
      <c r="E814" s="310"/>
      <c r="F814" s="315"/>
      <c r="G814" s="312"/>
      <c r="H814" s="310"/>
      <c r="I814" s="315"/>
      <c r="J814" s="312"/>
      <c r="K814" s="316"/>
      <c r="L814" s="312"/>
    </row>
    <row r="815" spans="1:12" ht="16.5">
      <c r="A815" s="308"/>
      <c r="B815" s="233"/>
      <c r="C815" s="77"/>
      <c r="D815" s="319"/>
      <c r="E815" s="310"/>
      <c r="F815" s="315"/>
      <c r="G815" s="312"/>
      <c r="H815" s="310"/>
      <c r="I815" s="315"/>
      <c r="J815" s="312"/>
      <c r="K815" s="316"/>
      <c r="L815" s="312"/>
    </row>
    <row r="816" spans="1:12" ht="16.5">
      <c r="A816" s="308">
        <v>1</v>
      </c>
      <c r="B816" s="233"/>
      <c r="C816" s="77" t="s">
        <v>889</v>
      </c>
      <c r="D816" s="319"/>
      <c r="E816" s="310"/>
      <c r="F816" s="315"/>
      <c r="G816" s="312"/>
      <c r="H816" s="310"/>
      <c r="I816" s="315"/>
      <c r="J816" s="312"/>
      <c r="K816" s="316"/>
      <c r="L816" s="312"/>
    </row>
    <row r="817" spans="1:14" ht="16.5">
      <c r="A817" s="308"/>
      <c r="B817" s="233"/>
      <c r="C817" s="77" t="s">
        <v>835</v>
      </c>
      <c r="D817" s="319" t="s">
        <v>930</v>
      </c>
      <c r="E817" s="310" t="s">
        <v>689</v>
      </c>
      <c r="F817" s="315" t="s">
        <v>36</v>
      </c>
      <c r="G817" s="312">
        <v>579744</v>
      </c>
      <c r="H817" s="310" t="s">
        <v>690</v>
      </c>
      <c r="I817" s="315" t="s">
        <v>36</v>
      </c>
      <c r="J817" s="312">
        <v>659688</v>
      </c>
      <c r="K817" s="316" t="s">
        <v>36</v>
      </c>
      <c r="L817" s="312">
        <v>79944</v>
      </c>
      <c r="N817" s="46"/>
    </row>
    <row r="818" spans="1:14" ht="16.5">
      <c r="A818" s="308"/>
      <c r="B818" s="233"/>
      <c r="C818" s="77"/>
      <c r="D818" s="319"/>
      <c r="E818" s="310"/>
      <c r="F818" s="315"/>
      <c r="G818" s="312"/>
      <c r="H818" s="310"/>
      <c r="I818" s="315"/>
      <c r="J818" s="312"/>
      <c r="K818" s="316"/>
      <c r="L818" s="312"/>
    </row>
    <row r="819" spans="1:14" ht="16.5">
      <c r="A819" s="308">
        <v>2</v>
      </c>
      <c r="B819" s="233"/>
      <c r="C819" s="77" t="s">
        <v>931</v>
      </c>
      <c r="D819" s="319" t="s">
        <v>932</v>
      </c>
      <c r="E819" s="310" t="s">
        <v>933</v>
      </c>
      <c r="F819" s="315"/>
      <c r="G819" s="312">
        <v>115332</v>
      </c>
      <c r="H819" s="310" t="s">
        <v>934</v>
      </c>
      <c r="I819" s="315"/>
      <c r="J819" s="312">
        <v>119832</v>
      </c>
      <c r="K819" s="316"/>
      <c r="L819" s="312">
        <v>4500</v>
      </c>
      <c r="N819" s="46"/>
    </row>
    <row r="820" spans="1:14" ht="16.5">
      <c r="A820" s="308"/>
      <c r="B820" s="233"/>
      <c r="C820" s="77"/>
      <c r="D820" s="319"/>
      <c r="E820" s="310"/>
      <c r="F820" s="315"/>
      <c r="G820" s="312"/>
      <c r="H820" s="310"/>
      <c r="I820" s="315"/>
      <c r="J820" s="312"/>
      <c r="K820" s="316"/>
      <c r="L820" s="312"/>
    </row>
    <row r="821" spans="1:14" ht="16.5">
      <c r="A821" s="308"/>
      <c r="B821" s="233"/>
      <c r="C821" s="77"/>
      <c r="D821" s="319"/>
      <c r="E821" s="310"/>
      <c r="F821" s="315"/>
      <c r="G821" s="312"/>
      <c r="H821" s="310"/>
      <c r="I821" s="315"/>
      <c r="J821" s="312"/>
      <c r="K821" s="316"/>
      <c r="L821" s="312"/>
    </row>
    <row r="822" spans="1:14" ht="16.5">
      <c r="A822" s="426"/>
      <c r="B822" s="427"/>
      <c r="C822" s="387" t="s">
        <v>743</v>
      </c>
      <c r="D822" s="450"/>
      <c r="E822" s="451"/>
      <c r="F822" s="389" t="s">
        <v>36</v>
      </c>
      <c r="G822" s="390">
        <f>SUM(G815:G821)</f>
        <v>695076</v>
      </c>
      <c r="H822" s="451"/>
      <c r="I822" s="389" t="s">
        <v>36</v>
      </c>
      <c r="J822" s="390">
        <f>SUM(J816:J821)</f>
        <v>779520</v>
      </c>
      <c r="K822" s="391" t="s">
        <v>36</v>
      </c>
      <c r="L822" s="390">
        <f>SUM(L816:L821)</f>
        <v>84444</v>
      </c>
      <c r="N822" s="46"/>
    </row>
    <row r="823" spans="1:14" ht="16.5">
      <c r="A823" s="308"/>
      <c r="B823" s="233"/>
      <c r="C823" s="77"/>
      <c r="D823" s="319"/>
      <c r="E823" s="310"/>
      <c r="F823" s="315"/>
      <c r="G823" s="312"/>
      <c r="H823" s="310"/>
      <c r="I823" s="315"/>
      <c r="J823" s="312"/>
      <c r="K823" s="316"/>
      <c r="L823" s="312"/>
    </row>
    <row r="824" spans="1:14" ht="16.5">
      <c r="A824" s="308"/>
      <c r="B824" s="233"/>
      <c r="C824" s="77"/>
      <c r="D824" s="319"/>
      <c r="E824" s="310"/>
      <c r="F824" s="315"/>
      <c r="G824" s="312"/>
      <c r="H824" s="310"/>
      <c r="I824" s="315"/>
      <c r="J824" s="312"/>
      <c r="K824" s="315"/>
      <c r="L824" s="312"/>
    </row>
    <row r="825" spans="1:14" ht="16.5">
      <c r="A825" s="77"/>
      <c r="B825" s="77"/>
      <c r="C825" s="77"/>
      <c r="D825" s="77"/>
      <c r="E825" s="340"/>
      <c r="F825" s="442"/>
      <c r="G825" s="320"/>
      <c r="H825" s="340"/>
      <c r="I825" s="442"/>
      <c r="J825" s="320"/>
      <c r="K825" s="442"/>
      <c r="L825" s="320"/>
    </row>
    <row r="826" spans="1:14">
      <c r="A826" s="124"/>
      <c r="B826" s="125"/>
      <c r="C826" s="124"/>
      <c r="D826" s="124"/>
      <c r="E826" s="124"/>
      <c r="F826" s="6"/>
      <c r="G826" s="125"/>
      <c r="H826" s="124"/>
      <c r="I826" s="6"/>
      <c r="J826" s="125"/>
      <c r="K826" s="160"/>
      <c r="L826" s="125"/>
    </row>
    <row r="827" spans="1:14">
      <c r="A827" s="127"/>
      <c r="B827" s="129"/>
      <c r="C827" s="127"/>
      <c r="D827" s="127"/>
      <c r="E827" s="127"/>
      <c r="F827" s="128"/>
      <c r="G827" s="129"/>
      <c r="H827" s="127"/>
      <c r="I827" s="128"/>
      <c r="J827" s="129"/>
      <c r="K827" s="404"/>
      <c r="L827" s="129"/>
    </row>
    <row r="829" spans="1:14" ht="15.75">
      <c r="A829" s="497" t="s">
        <v>703</v>
      </c>
      <c r="D829" s="497" t="s">
        <v>1080</v>
      </c>
      <c r="E829" s="497"/>
      <c r="F829" s="497"/>
      <c r="G829" s="497"/>
      <c r="H829" s="497" t="s">
        <v>1081</v>
      </c>
      <c r="I829" s="176"/>
      <c r="J829" s="176"/>
    </row>
    <row r="832" spans="1:14">
      <c r="B832" s="201" t="s">
        <v>1137</v>
      </c>
      <c r="D832" s="201" t="s">
        <v>1083</v>
      </c>
      <c r="E832" s="201"/>
      <c r="F832" s="201"/>
      <c r="G832" s="201"/>
      <c r="H832" s="201" t="s">
        <v>1084</v>
      </c>
      <c r="J832" s="201"/>
      <c r="K832" s="201"/>
      <c r="L832" s="201"/>
    </row>
    <row r="833" spans="1:12">
      <c r="B833" s="334" t="s">
        <v>1138</v>
      </c>
      <c r="D833" s="334" t="s">
        <v>1086</v>
      </c>
      <c r="E833" s="334"/>
      <c r="H833" s="334" t="s">
        <v>1087</v>
      </c>
      <c r="J833" s="334"/>
      <c r="K833" s="334"/>
    </row>
    <row r="834" spans="1:12">
      <c r="D834" s="334" t="s">
        <v>1088</v>
      </c>
      <c r="E834" s="334"/>
    </row>
    <row r="835" spans="1:12">
      <c r="D835" s="334" t="s">
        <v>1089</v>
      </c>
      <c r="E835" s="334"/>
    </row>
    <row r="836" spans="1:12">
      <c r="D836" s="334"/>
      <c r="E836" s="334"/>
    </row>
    <row r="837" spans="1:12">
      <c r="D837" s="334"/>
      <c r="E837" s="334"/>
    </row>
    <row r="838" spans="1:12">
      <c r="A838" s="1" t="s">
        <v>857</v>
      </c>
      <c r="B838" s="1"/>
      <c r="C838" s="1"/>
      <c r="L838" s="1" t="s">
        <v>1075</v>
      </c>
    </row>
    <row r="839" spans="1:12">
      <c r="A839" s="1" t="s">
        <v>858</v>
      </c>
      <c r="B839" s="256"/>
      <c r="C839" s="256"/>
    </row>
    <row r="841" spans="1:12" ht="18">
      <c r="A841" s="471" t="s">
        <v>1077</v>
      </c>
      <c r="B841" s="471"/>
      <c r="C841" s="471"/>
      <c r="D841" s="471"/>
      <c r="E841" s="471"/>
      <c r="F841" s="471"/>
      <c r="G841" s="471"/>
      <c r="H841" s="471"/>
      <c r="I841" s="471"/>
      <c r="J841" s="471"/>
      <c r="K841" s="471"/>
      <c r="L841" s="471"/>
    </row>
    <row r="842" spans="1:12" ht="15.75">
      <c r="A842" s="472" t="s">
        <v>1136</v>
      </c>
      <c r="B842" s="472"/>
      <c r="C842" s="472"/>
      <c r="D842" s="472"/>
      <c r="E842" s="472"/>
      <c r="F842" s="472"/>
      <c r="G842" s="472"/>
      <c r="H842" s="472"/>
      <c r="I842" s="472"/>
      <c r="J842" s="472"/>
      <c r="K842" s="472"/>
      <c r="L842" s="472"/>
    </row>
    <row r="843" spans="1:12">
      <c r="A843" s="473"/>
      <c r="B843" s="473"/>
      <c r="C843" s="473"/>
      <c r="D843" s="473"/>
      <c r="E843" s="473"/>
      <c r="F843" s="473"/>
      <c r="G843" s="473"/>
      <c r="H843" s="473"/>
      <c r="I843" s="473"/>
      <c r="J843" s="473"/>
      <c r="K843" s="473"/>
      <c r="L843" s="473"/>
    </row>
    <row r="845" spans="1:12" ht="15.75">
      <c r="A845" s="474" t="s">
        <v>663</v>
      </c>
      <c r="B845" s="475"/>
      <c r="C845" s="476"/>
      <c r="D845" s="476"/>
      <c r="E845" s="477" t="s">
        <v>664</v>
      </c>
      <c r="F845" s="478"/>
      <c r="G845" s="479"/>
      <c r="H845" s="477" t="s">
        <v>665</v>
      </c>
      <c r="I845" s="478"/>
      <c r="J845" s="479"/>
      <c r="K845" s="480"/>
      <c r="L845" s="481"/>
    </row>
    <row r="846" spans="1:12" ht="15.75">
      <c r="A846" s="482" t="s">
        <v>667</v>
      </c>
      <c r="B846" s="483"/>
      <c r="C846" s="484" t="s">
        <v>668</v>
      </c>
      <c r="D846" s="484" t="s">
        <v>669</v>
      </c>
      <c r="E846" s="477" t="s">
        <v>670</v>
      </c>
      <c r="F846" s="478"/>
      <c r="G846" s="479"/>
      <c r="H846" s="477" t="s">
        <v>670</v>
      </c>
      <c r="I846" s="478"/>
      <c r="J846" s="479"/>
      <c r="K846" s="485" t="s">
        <v>666</v>
      </c>
      <c r="L846" s="486"/>
    </row>
    <row r="847" spans="1:12" ht="15.75">
      <c r="A847" s="487" t="s">
        <v>672</v>
      </c>
      <c r="B847" s="488" t="s">
        <v>673</v>
      </c>
      <c r="C847" s="489"/>
      <c r="D847" s="489"/>
      <c r="E847" s="487" t="s">
        <v>674</v>
      </c>
      <c r="F847" s="490" t="s">
        <v>675</v>
      </c>
      <c r="G847" s="491"/>
      <c r="H847" s="487" t="s">
        <v>674</v>
      </c>
      <c r="I847" s="474" t="s">
        <v>675</v>
      </c>
      <c r="J847" s="475"/>
      <c r="K847" s="485" t="s">
        <v>671</v>
      </c>
      <c r="L847" s="486"/>
    </row>
    <row r="848" spans="1:12">
      <c r="A848" s="492">
        <v>1</v>
      </c>
      <c r="B848" s="493">
        <v>2</v>
      </c>
      <c r="C848" s="492">
        <v>3</v>
      </c>
      <c r="D848" s="492">
        <v>4</v>
      </c>
      <c r="E848" s="492">
        <v>5</v>
      </c>
      <c r="F848" s="494">
        <v>6</v>
      </c>
      <c r="G848" s="495"/>
      <c r="H848" s="492">
        <v>7</v>
      </c>
      <c r="I848" s="494">
        <v>8</v>
      </c>
      <c r="J848" s="495"/>
      <c r="K848" s="494">
        <v>9</v>
      </c>
      <c r="L848" s="495"/>
    </row>
    <row r="849" spans="1:12">
      <c r="A849" s="124"/>
      <c r="B849" s="125"/>
      <c r="C849" s="124"/>
      <c r="D849" s="124"/>
      <c r="E849" s="124"/>
      <c r="F849" s="6"/>
      <c r="G849" s="125"/>
      <c r="H849" s="124"/>
      <c r="I849" s="6"/>
      <c r="J849" s="125"/>
      <c r="K849" s="160"/>
      <c r="L849" s="125"/>
    </row>
    <row r="850" spans="1:12" ht="16.5">
      <c r="A850" s="308"/>
      <c r="B850" s="233"/>
      <c r="C850" s="299" t="s">
        <v>850</v>
      </c>
      <c r="D850" s="319"/>
      <c r="E850" s="310"/>
      <c r="F850" s="315"/>
      <c r="G850" s="312"/>
      <c r="H850" s="310"/>
      <c r="I850" s="315"/>
      <c r="J850" s="312"/>
      <c r="K850" s="316"/>
      <c r="L850" s="312"/>
    </row>
    <row r="851" spans="1:12" ht="16.5">
      <c r="A851" s="308"/>
      <c r="B851" s="77"/>
      <c r="C851" s="90"/>
      <c r="D851" s="319"/>
      <c r="E851" s="310"/>
      <c r="F851" s="315"/>
      <c r="G851" s="312"/>
      <c r="H851" s="317"/>
      <c r="I851" s="315"/>
      <c r="J851" s="312"/>
      <c r="K851" s="315"/>
      <c r="L851" s="312"/>
    </row>
    <row r="852" spans="1:12" ht="16.5">
      <c r="A852" s="308">
        <v>1</v>
      </c>
      <c r="B852" s="125"/>
      <c r="C852" s="77" t="s">
        <v>746</v>
      </c>
      <c r="D852" s="319" t="s">
        <v>936</v>
      </c>
      <c r="E852" s="310"/>
      <c r="F852" s="315"/>
      <c r="G852" s="312">
        <v>52800</v>
      </c>
      <c r="H852" s="310"/>
      <c r="I852" s="315"/>
      <c r="J852" s="312">
        <v>105000</v>
      </c>
      <c r="K852" s="315"/>
      <c r="L852" s="312">
        <f>J852-G852</f>
        <v>52200</v>
      </c>
    </row>
    <row r="853" spans="1:12" ht="16.5">
      <c r="A853" s="308"/>
      <c r="B853" s="125"/>
      <c r="C853" s="77"/>
      <c r="D853" s="319"/>
      <c r="E853" s="310"/>
      <c r="F853" s="315"/>
      <c r="G853" s="312"/>
      <c r="H853" s="310"/>
      <c r="I853" s="315"/>
      <c r="J853" s="312"/>
      <c r="K853" s="315"/>
      <c r="L853" s="312"/>
    </row>
    <row r="854" spans="1:12" ht="16.5">
      <c r="A854" s="308">
        <v>2</v>
      </c>
      <c r="B854" s="125"/>
      <c r="C854" s="77" t="s">
        <v>746</v>
      </c>
      <c r="D854" s="319" t="s">
        <v>717</v>
      </c>
      <c r="E854" s="310"/>
      <c r="F854" s="315"/>
      <c r="G854" s="312">
        <v>52200</v>
      </c>
      <c r="H854" s="310"/>
      <c r="I854" s="315"/>
      <c r="J854" s="312">
        <v>0</v>
      </c>
      <c r="K854" s="315"/>
      <c r="L854" s="312">
        <f>J854-G854</f>
        <v>-52200</v>
      </c>
    </row>
    <row r="855" spans="1:12" ht="16.5">
      <c r="A855" s="77"/>
      <c r="B855" s="77"/>
      <c r="C855" s="77"/>
      <c r="D855" s="77"/>
      <c r="E855" s="340"/>
      <c r="F855" s="442"/>
      <c r="G855" s="320"/>
      <c r="H855" s="340"/>
      <c r="I855" s="442"/>
      <c r="J855" s="320"/>
      <c r="K855" s="442"/>
      <c r="L855" s="320"/>
    </row>
    <row r="856" spans="1:12" ht="16.5">
      <c r="A856" s="387"/>
      <c r="B856" s="387"/>
      <c r="C856" s="387" t="s">
        <v>743</v>
      </c>
      <c r="D856" s="387"/>
      <c r="E856" s="388"/>
      <c r="F856" s="443" t="s">
        <v>36</v>
      </c>
      <c r="G856" s="444">
        <f>SUM(G850:G855)</f>
        <v>105000</v>
      </c>
      <c r="H856" s="388"/>
      <c r="I856" s="389" t="s">
        <v>36</v>
      </c>
      <c r="J856" s="444">
        <f>SUM(J850:J855)</f>
        <v>105000</v>
      </c>
      <c r="K856" s="389" t="s">
        <v>36</v>
      </c>
      <c r="L856" s="444">
        <f>SUM(L851:L855)</f>
        <v>0</v>
      </c>
    </row>
    <row r="857" spans="1:12">
      <c r="A857" s="124"/>
      <c r="B857" s="125"/>
      <c r="C857" s="124"/>
      <c r="D857" s="124"/>
      <c r="E857" s="124"/>
      <c r="F857" s="6"/>
      <c r="G857" s="125"/>
      <c r="H857" s="124"/>
      <c r="I857" s="6"/>
      <c r="J857" s="125"/>
      <c r="K857" s="160"/>
      <c r="L857" s="125"/>
    </row>
    <row r="858" spans="1:12">
      <c r="A858" s="124"/>
      <c r="B858" s="125"/>
      <c r="C858" s="124"/>
      <c r="D858" s="124"/>
      <c r="E858" s="124"/>
      <c r="F858" s="6"/>
      <c r="G858" s="125"/>
      <c r="H858" s="124"/>
      <c r="I858" s="6"/>
      <c r="J858" s="125"/>
      <c r="K858" s="160"/>
      <c r="L858" s="125"/>
    </row>
    <row r="859" spans="1:12">
      <c r="A859" s="124"/>
      <c r="B859" s="125"/>
      <c r="C859" s="124"/>
      <c r="D859" s="124"/>
      <c r="E859" s="124"/>
      <c r="F859" s="6"/>
      <c r="G859" s="125"/>
      <c r="H859" s="124"/>
      <c r="I859" s="6"/>
      <c r="J859" s="125"/>
      <c r="K859" s="160"/>
      <c r="L859" s="125"/>
    </row>
    <row r="860" spans="1:12">
      <c r="A860" s="124"/>
      <c r="B860" s="125"/>
      <c r="C860" s="124"/>
      <c r="D860" s="124"/>
      <c r="E860" s="124"/>
      <c r="F860" s="6"/>
      <c r="G860" s="125"/>
      <c r="H860" s="124"/>
      <c r="I860" s="6"/>
      <c r="J860" s="125"/>
      <c r="K860" s="160"/>
      <c r="L860" s="125"/>
    </row>
    <row r="861" spans="1:12">
      <c r="A861" s="124"/>
      <c r="B861" s="125"/>
      <c r="C861" s="124"/>
      <c r="D861" s="124"/>
      <c r="E861" s="124"/>
      <c r="F861" s="6"/>
      <c r="G861" s="125"/>
      <c r="H861" s="124"/>
      <c r="I861" s="6"/>
      <c r="J861" s="125"/>
      <c r="K861" s="160"/>
      <c r="L861" s="125"/>
    </row>
    <row r="862" spans="1:12">
      <c r="A862" s="124"/>
      <c r="B862" s="125"/>
      <c r="C862" s="124"/>
      <c r="D862" s="124"/>
      <c r="E862" s="124"/>
      <c r="F862" s="6"/>
      <c r="G862" s="125"/>
      <c r="H862" s="124"/>
      <c r="I862" s="6"/>
      <c r="J862" s="125"/>
      <c r="K862" s="160"/>
      <c r="L862" s="125"/>
    </row>
    <row r="863" spans="1:12">
      <c r="A863" s="124"/>
      <c r="B863" s="125"/>
      <c r="C863" s="124"/>
      <c r="D863" s="124"/>
      <c r="E863" s="124"/>
      <c r="F863" s="6"/>
      <c r="G863" s="125"/>
      <c r="H863" s="124"/>
      <c r="I863" s="6"/>
      <c r="J863" s="125"/>
      <c r="K863" s="160"/>
      <c r="L863" s="125"/>
    </row>
    <row r="864" spans="1:12">
      <c r="A864" s="127"/>
      <c r="B864" s="129"/>
      <c r="C864" s="127"/>
      <c r="D864" s="127"/>
      <c r="E864" s="127"/>
      <c r="F864" s="128"/>
      <c r="G864" s="129"/>
      <c r="H864" s="127"/>
      <c r="I864" s="128"/>
      <c r="J864" s="129"/>
      <c r="K864" s="404"/>
      <c r="L864" s="129"/>
    </row>
    <row r="866" spans="1:12" ht="15.75">
      <c r="A866" s="497" t="s">
        <v>703</v>
      </c>
      <c r="D866" s="497" t="s">
        <v>1080</v>
      </c>
      <c r="E866" s="497"/>
      <c r="F866" s="497"/>
      <c r="G866" s="497"/>
      <c r="H866" s="497" t="s">
        <v>1081</v>
      </c>
      <c r="I866" s="176"/>
      <c r="J866" s="176"/>
    </row>
    <row r="869" spans="1:12">
      <c r="B869" s="201" t="s">
        <v>1137</v>
      </c>
      <c r="C869" s="201"/>
      <c r="D869" s="201" t="s">
        <v>1083</v>
      </c>
      <c r="E869" s="201"/>
      <c r="F869" s="201"/>
      <c r="G869" s="201"/>
      <c r="H869" s="201" t="s">
        <v>1084</v>
      </c>
      <c r="J869" s="201"/>
      <c r="K869" s="201"/>
      <c r="L869" s="201"/>
    </row>
    <row r="870" spans="1:12">
      <c r="B870" s="334" t="s">
        <v>1120</v>
      </c>
      <c r="D870" s="334" t="s">
        <v>1086</v>
      </c>
      <c r="E870" s="334"/>
      <c r="H870" s="334" t="s">
        <v>1087</v>
      </c>
      <c r="J870" s="334"/>
      <c r="K870" s="334"/>
    </row>
    <row r="871" spans="1:12">
      <c r="D871" s="334" t="s">
        <v>1088</v>
      </c>
      <c r="E871" s="334"/>
    </row>
    <row r="872" spans="1:12">
      <c r="D872" s="334" t="s">
        <v>1089</v>
      </c>
      <c r="E872" s="334"/>
    </row>
    <row r="873" spans="1:12">
      <c r="D873" s="334"/>
      <c r="E873" s="334"/>
    </row>
    <row r="874" spans="1:12">
      <c r="D874" s="334"/>
      <c r="E874" s="334"/>
    </row>
    <row r="875" spans="1:12">
      <c r="A875" s="1" t="s">
        <v>857</v>
      </c>
      <c r="B875" s="1"/>
      <c r="C875" s="1"/>
      <c r="L875" s="1" t="s">
        <v>1075</v>
      </c>
    </row>
    <row r="876" spans="1:12">
      <c r="A876" s="1" t="s">
        <v>1139</v>
      </c>
      <c r="B876" s="256"/>
      <c r="C876" s="256"/>
    </row>
    <row r="878" spans="1:12" ht="18">
      <c r="A878" s="471" t="s">
        <v>1077</v>
      </c>
      <c r="B878" s="471"/>
      <c r="C878" s="471"/>
      <c r="D878" s="471"/>
      <c r="E878" s="471"/>
      <c r="F878" s="471"/>
      <c r="G878" s="471"/>
      <c r="H878" s="471"/>
      <c r="I878" s="471"/>
      <c r="J878" s="471"/>
      <c r="K878" s="471"/>
      <c r="L878" s="471"/>
    </row>
    <row r="879" spans="1:12" ht="15.75">
      <c r="A879" s="472" t="s">
        <v>1140</v>
      </c>
      <c r="B879" s="472"/>
      <c r="C879" s="472"/>
      <c r="D879" s="472"/>
      <c r="E879" s="472"/>
      <c r="F879" s="472"/>
      <c r="G879" s="472"/>
      <c r="H879" s="472"/>
      <c r="I879" s="472"/>
      <c r="J879" s="472"/>
      <c r="K879" s="472"/>
      <c r="L879" s="472"/>
    </row>
    <row r="880" spans="1:12">
      <c r="A880" s="473"/>
      <c r="B880" s="473"/>
      <c r="C880" s="473"/>
      <c r="D880" s="473"/>
      <c r="E880" s="473"/>
      <c r="F880" s="473"/>
      <c r="G880" s="473"/>
      <c r="H880" s="473"/>
      <c r="I880" s="473"/>
      <c r="J880" s="473"/>
      <c r="K880" s="473"/>
      <c r="L880" s="473"/>
    </row>
    <row r="882" spans="1:14" ht="15.75">
      <c r="A882" s="474" t="s">
        <v>663</v>
      </c>
      <c r="B882" s="475"/>
      <c r="C882" s="476"/>
      <c r="D882" s="476"/>
      <c r="E882" s="477" t="s">
        <v>664</v>
      </c>
      <c r="F882" s="478"/>
      <c r="G882" s="479"/>
      <c r="H882" s="477" t="s">
        <v>665</v>
      </c>
      <c r="I882" s="478"/>
      <c r="J882" s="479"/>
      <c r="K882" s="480"/>
      <c r="L882" s="481"/>
    </row>
    <row r="883" spans="1:14" ht="15.75">
      <c r="A883" s="482" t="s">
        <v>667</v>
      </c>
      <c r="B883" s="483"/>
      <c r="C883" s="484" t="s">
        <v>668</v>
      </c>
      <c r="D883" s="484" t="s">
        <v>669</v>
      </c>
      <c r="E883" s="477" t="s">
        <v>670</v>
      </c>
      <c r="F883" s="478"/>
      <c r="G883" s="479"/>
      <c r="H883" s="477" t="s">
        <v>670</v>
      </c>
      <c r="I883" s="478"/>
      <c r="J883" s="479"/>
      <c r="K883" s="485" t="s">
        <v>666</v>
      </c>
      <c r="L883" s="486"/>
    </row>
    <row r="884" spans="1:14" ht="15.75">
      <c r="A884" s="487" t="s">
        <v>672</v>
      </c>
      <c r="B884" s="488" t="s">
        <v>673</v>
      </c>
      <c r="C884" s="489"/>
      <c r="D884" s="489"/>
      <c r="E884" s="487" t="s">
        <v>674</v>
      </c>
      <c r="F884" s="490" t="s">
        <v>675</v>
      </c>
      <c r="G884" s="491"/>
      <c r="H884" s="487" t="s">
        <v>674</v>
      </c>
      <c r="I884" s="474" t="s">
        <v>675</v>
      </c>
      <c r="J884" s="475"/>
      <c r="K884" s="485" t="s">
        <v>671</v>
      </c>
      <c r="L884" s="486"/>
    </row>
    <row r="885" spans="1:14">
      <c r="A885" s="492">
        <v>1</v>
      </c>
      <c r="B885" s="493">
        <v>2</v>
      </c>
      <c r="C885" s="492">
        <v>3</v>
      </c>
      <c r="D885" s="492">
        <v>4</v>
      </c>
      <c r="E885" s="492">
        <v>5</v>
      </c>
      <c r="F885" s="494">
        <v>6</v>
      </c>
      <c r="G885" s="495"/>
      <c r="H885" s="492">
        <v>7</v>
      </c>
      <c r="I885" s="494">
        <v>8</v>
      </c>
      <c r="J885" s="495"/>
      <c r="K885" s="494">
        <v>9</v>
      </c>
      <c r="L885" s="495"/>
    </row>
    <row r="886" spans="1:14" ht="16.5">
      <c r="A886" s="308"/>
      <c r="B886" s="233"/>
      <c r="C886" s="299" t="s">
        <v>676</v>
      </c>
      <c r="D886" s="319"/>
      <c r="E886" s="310"/>
      <c r="F886" s="315"/>
      <c r="G886" s="312"/>
      <c r="H886" s="310"/>
      <c r="I886" s="315"/>
      <c r="J886" s="312"/>
      <c r="K886" s="316"/>
      <c r="L886" s="312"/>
    </row>
    <row r="887" spans="1:14" ht="12.75" customHeight="1">
      <c r="A887" s="308"/>
      <c r="B887" s="233"/>
      <c r="C887" s="77"/>
      <c r="D887" s="319"/>
      <c r="E887" s="310"/>
      <c r="F887" s="315"/>
      <c r="G887" s="312"/>
      <c r="H887" s="310"/>
      <c r="I887" s="315"/>
      <c r="J887" s="312"/>
      <c r="K887" s="316"/>
      <c r="L887" s="312"/>
    </row>
    <row r="888" spans="1:14" ht="16.5">
      <c r="A888" s="308">
        <v>1</v>
      </c>
      <c r="B888" s="233"/>
      <c r="C888" s="77" t="s">
        <v>939</v>
      </c>
      <c r="D888" s="319" t="s">
        <v>717</v>
      </c>
      <c r="E888" s="310" t="s">
        <v>940</v>
      </c>
      <c r="F888" s="315" t="s">
        <v>36</v>
      </c>
      <c r="G888" s="312">
        <v>772992</v>
      </c>
      <c r="H888" s="310" t="s">
        <v>941</v>
      </c>
      <c r="I888" s="315" t="s">
        <v>36</v>
      </c>
      <c r="J888" s="312">
        <v>879588</v>
      </c>
      <c r="K888" s="316" t="s">
        <v>36</v>
      </c>
      <c r="L888" s="312">
        <v>106596</v>
      </c>
      <c r="N888" s="46"/>
    </row>
    <row r="889" spans="1:14" ht="15" customHeight="1">
      <c r="A889" s="308"/>
      <c r="B889" s="233"/>
      <c r="C889" s="77"/>
      <c r="D889" s="319"/>
      <c r="E889" s="310"/>
      <c r="F889" s="315"/>
      <c r="G889" s="312"/>
      <c r="H889" s="310"/>
      <c r="I889" s="315"/>
      <c r="J889" s="312"/>
      <c r="K889" s="316"/>
      <c r="L889" s="312"/>
    </row>
    <row r="890" spans="1:14" ht="16.5">
      <c r="A890" s="308">
        <v>2</v>
      </c>
      <c r="B890" s="233"/>
      <c r="C890" s="77" t="s">
        <v>942</v>
      </c>
      <c r="D890" s="319" t="s">
        <v>943</v>
      </c>
      <c r="E890" s="310" t="s">
        <v>944</v>
      </c>
      <c r="F890" s="315"/>
      <c r="G890" s="312">
        <v>392964</v>
      </c>
      <c r="H890" s="310" t="s">
        <v>945</v>
      </c>
      <c r="I890" s="315"/>
      <c r="J890" s="312">
        <v>417372</v>
      </c>
      <c r="K890" s="316"/>
      <c r="L890" s="312">
        <f>J890-G890</f>
        <v>24408</v>
      </c>
      <c r="N890" s="46"/>
    </row>
    <row r="891" spans="1:14" ht="15" customHeight="1">
      <c r="A891" s="308"/>
      <c r="B891" s="233"/>
      <c r="C891" s="77"/>
      <c r="D891" s="319"/>
      <c r="E891" s="310"/>
      <c r="F891" s="315"/>
      <c r="G891" s="312"/>
      <c r="H891" s="310"/>
      <c r="I891" s="315"/>
      <c r="J891" s="312"/>
      <c r="K891" s="316"/>
      <c r="L891" s="312"/>
    </row>
    <row r="892" spans="1:14" ht="16.5">
      <c r="A892" s="308">
        <v>3</v>
      </c>
      <c r="B892" s="233"/>
      <c r="C892" s="77" t="s">
        <v>946</v>
      </c>
      <c r="D892" s="319" t="s">
        <v>947</v>
      </c>
      <c r="E892" s="310" t="s">
        <v>948</v>
      </c>
      <c r="F892" s="315"/>
      <c r="G892" s="312">
        <v>358824</v>
      </c>
      <c r="H892" s="310" t="s">
        <v>949</v>
      </c>
      <c r="I892" s="315"/>
      <c r="J892" s="312">
        <v>378540</v>
      </c>
      <c r="K892" s="316"/>
      <c r="L892" s="312">
        <v>19716</v>
      </c>
      <c r="N892" s="46"/>
    </row>
    <row r="893" spans="1:14" ht="15" customHeight="1">
      <c r="A893" s="308"/>
      <c r="B893" s="233"/>
      <c r="C893" s="77"/>
      <c r="D893" s="319"/>
      <c r="E893" s="310"/>
      <c r="F893" s="315"/>
      <c r="G893" s="312"/>
      <c r="H893" s="310"/>
      <c r="I893" s="315"/>
      <c r="J893" s="312"/>
      <c r="K893" s="316"/>
      <c r="L893" s="312"/>
    </row>
    <row r="894" spans="1:14" ht="16.5">
      <c r="A894" s="308">
        <v>4</v>
      </c>
      <c r="B894" s="233"/>
      <c r="C894" s="77" t="s">
        <v>950</v>
      </c>
      <c r="D894" s="319" t="s">
        <v>951</v>
      </c>
      <c r="E894" s="310" t="s">
        <v>952</v>
      </c>
      <c r="F894" s="315"/>
      <c r="G894" s="312">
        <v>350568</v>
      </c>
      <c r="H894" s="310" t="s">
        <v>953</v>
      </c>
      <c r="I894" s="315"/>
      <c r="J894" s="312">
        <v>369588</v>
      </c>
      <c r="K894" s="316"/>
      <c r="L894" s="312">
        <v>19020</v>
      </c>
      <c r="N894" s="46"/>
    </row>
    <row r="895" spans="1:14" ht="15" customHeight="1">
      <c r="A895" s="308"/>
      <c r="B895" s="233"/>
      <c r="C895" s="77"/>
      <c r="D895" s="319"/>
      <c r="E895" s="310"/>
      <c r="F895" s="315"/>
      <c r="G895" s="312"/>
      <c r="H895" s="310"/>
      <c r="I895" s="315"/>
      <c r="J895" s="312"/>
      <c r="K895" s="316"/>
      <c r="L895" s="312"/>
    </row>
    <row r="896" spans="1:14" ht="16.5">
      <c r="A896" s="308">
        <v>5</v>
      </c>
      <c r="B896" s="233"/>
      <c r="C896" s="77" t="s">
        <v>946</v>
      </c>
      <c r="D896" s="319" t="s">
        <v>954</v>
      </c>
      <c r="E896" s="310" t="s">
        <v>948</v>
      </c>
      <c r="F896" s="315"/>
      <c r="G896" s="312">
        <v>358824</v>
      </c>
      <c r="H896" s="310" t="s">
        <v>949</v>
      </c>
      <c r="I896" s="315"/>
      <c r="J896" s="312">
        <v>378540</v>
      </c>
      <c r="K896" s="316"/>
      <c r="L896" s="312">
        <v>19716</v>
      </c>
      <c r="N896" s="46"/>
    </row>
    <row r="897" spans="1:14" ht="16.5">
      <c r="A897" s="77"/>
      <c r="B897" s="77"/>
      <c r="C897" s="447" t="s">
        <v>955</v>
      </c>
      <c r="D897" s="77"/>
      <c r="E897" s="340"/>
      <c r="F897" s="442"/>
      <c r="G897" s="320"/>
      <c r="H897" s="340"/>
      <c r="I897" s="442"/>
      <c r="J897" s="320"/>
      <c r="K897" s="442"/>
      <c r="L897" s="320"/>
    </row>
    <row r="898" spans="1:14" ht="16.5">
      <c r="A898" s="308">
        <v>6</v>
      </c>
      <c r="B898" s="77"/>
      <c r="C898" s="77" t="s">
        <v>956</v>
      </c>
      <c r="D898" s="319" t="s">
        <v>957</v>
      </c>
      <c r="E898" s="310" t="s">
        <v>958</v>
      </c>
      <c r="F898" s="442"/>
      <c r="G898" s="312">
        <v>235440</v>
      </c>
      <c r="H898" s="310" t="s">
        <v>959</v>
      </c>
      <c r="I898" s="442"/>
      <c r="J898" s="312">
        <v>242148</v>
      </c>
      <c r="K898" s="442"/>
      <c r="L898" s="312">
        <v>6708</v>
      </c>
      <c r="N898" s="46"/>
    </row>
    <row r="899" spans="1:14" ht="16.5">
      <c r="A899" s="308"/>
      <c r="B899" s="233"/>
      <c r="C899" s="448" t="s">
        <v>960</v>
      </c>
      <c r="D899" s="319"/>
      <c r="E899" s="310"/>
      <c r="F899" s="315"/>
      <c r="G899" s="312"/>
      <c r="H899" s="310"/>
      <c r="I899" s="315"/>
      <c r="J899" s="312"/>
      <c r="K899" s="316"/>
      <c r="L899" s="312"/>
      <c r="N899" s="46"/>
    </row>
    <row r="900" spans="1:14" ht="16.5">
      <c r="A900" s="308">
        <v>7</v>
      </c>
      <c r="B900" s="233"/>
      <c r="C900" s="77" t="s">
        <v>956</v>
      </c>
      <c r="D900" s="319" t="s">
        <v>961</v>
      </c>
      <c r="E900" s="310" t="s">
        <v>962</v>
      </c>
      <c r="F900" s="315" t="s">
        <v>36</v>
      </c>
      <c r="G900" s="312">
        <v>255684</v>
      </c>
      <c r="H900" s="310" t="s">
        <v>963</v>
      </c>
      <c r="I900" s="315" t="s">
        <v>36</v>
      </c>
      <c r="J900" s="312">
        <v>264660</v>
      </c>
      <c r="K900" s="316" t="s">
        <v>36</v>
      </c>
      <c r="L900" s="312">
        <v>8976</v>
      </c>
      <c r="N900" s="46"/>
    </row>
    <row r="901" spans="1:14" ht="12" customHeight="1">
      <c r="A901" s="322"/>
      <c r="B901" s="398"/>
      <c r="C901" s="398"/>
      <c r="D901" s="355"/>
      <c r="E901" s="325"/>
      <c r="F901" s="326"/>
      <c r="G901" s="329"/>
      <c r="H901" s="325"/>
      <c r="I901" s="326"/>
      <c r="J901" s="329"/>
      <c r="K901" s="326"/>
      <c r="L901" s="329"/>
    </row>
    <row r="903" spans="1:14" ht="15.75">
      <c r="B903" s="497" t="s">
        <v>703</v>
      </c>
      <c r="D903" s="497" t="s">
        <v>1080</v>
      </c>
      <c r="E903" s="497"/>
      <c r="F903" s="497"/>
      <c r="G903" s="497"/>
      <c r="H903" s="497" t="s">
        <v>1081</v>
      </c>
      <c r="I903" s="176"/>
      <c r="J903" s="176"/>
    </row>
    <row r="906" spans="1:14">
      <c r="C906" s="201" t="s">
        <v>1141</v>
      </c>
      <c r="D906" s="201" t="s">
        <v>1083</v>
      </c>
      <c r="E906" s="201"/>
      <c r="F906" s="201"/>
      <c r="G906" s="201"/>
      <c r="H906" s="201" t="s">
        <v>1084</v>
      </c>
      <c r="J906" s="201"/>
      <c r="K906" s="201"/>
      <c r="L906" s="201"/>
    </row>
    <row r="907" spans="1:14">
      <c r="C907" s="334" t="s">
        <v>1085</v>
      </c>
      <c r="D907" s="334" t="s">
        <v>1086</v>
      </c>
      <c r="E907" s="334"/>
      <c r="H907" s="334" t="s">
        <v>1087</v>
      </c>
      <c r="J907" s="334"/>
      <c r="K907" s="334"/>
    </row>
    <row r="908" spans="1:14">
      <c r="C908" s="334" t="s">
        <v>1142</v>
      </c>
      <c r="D908" s="334" t="s">
        <v>1088</v>
      </c>
      <c r="E908" s="334"/>
    </row>
    <row r="909" spans="1:14">
      <c r="D909" s="334" t="s">
        <v>1089</v>
      </c>
      <c r="E909" s="334"/>
    </row>
    <row r="910" spans="1:14">
      <c r="D910" s="334"/>
      <c r="E910" s="334"/>
    </row>
    <row r="911" spans="1:14">
      <c r="D911" s="334"/>
      <c r="E911" s="334"/>
    </row>
    <row r="912" spans="1:14">
      <c r="A912" s="1" t="s">
        <v>857</v>
      </c>
      <c r="B912" s="1"/>
      <c r="C912" s="1"/>
      <c r="L912" s="1" t="s">
        <v>1075</v>
      </c>
    </row>
    <row r="913" spans="1:12">
      <c r="A913" s="1" t="s">
        <v>1143</v>
      </c>
      <c r="B913" s="256"/>
      <c r="C913" s="256"/>
    </row>
    <row r="915" spans="1:12" ht="18">
      <c r="A915" s="471" t="s">
        <v>1077</v>
      </c>
      <c r="B915" s="471"/>
      <c r="C915" s="471"/>
      <c r="D915" s="471"/>
      <c r="E915" s="471"/>
      <c r="F915" s="471"/>
      <c r="G915" s="471"/>
      <c r="H915" s="471"/>
      <c r="I915" s="471"/>
      <c r="J915" s="471"/>
      <c r="K915" s="471"/>
      <c r="L915" s="471"/>
    </row>
    <row r="916" spans="1:12" ht="15.75">
      <c r="A916" s="472" t="s">
        <v>1140</v>
      </c>
      <c r="B916" s="472"/>
      <c r="C916" s="472"/>
      <c r="D916" s="472"/>
      <c r="E916" s="472"/>
      <c r="F916" s="472"/>
      <c r="G916" s="472"/>
      <c r="H916" s="472"/>
      <c r="I916" s="472"/>
      <c r="J916" s="472"/>
      <c r="K916" s="472"/>
      <c r="L916" s="472"/>
    </row>
    <row r="917" spans="1:12" ht="12" customHeight="1">
      <c r="A917" s="473"/>
      <c r="B917" s="473"/>
      <c r="C917" s="473"/>
      <c r="D917" s="473"/>
      <c r="E917" s="473"/>
      <c r="F917" s="473"/>
      <c r="G917" s="473"/>
      <c r="H917" s="473"/>
      <c r="I917" s="473"/>
      <c r="J917" s="473"/>
      <c r="K917" s="473"/>
      <c r="L917" s="473"/>
    </row>
    <row r="918" spans="1:12" ht="12.75" customHeight="1"/>
    <row r="919" spans="1:12" ht="15.75">
      <c r="A919" s="474" t="s">
        <v>663</v>
      </c>
      <c r="B919" s="475"/>
      <c r="C919" s="476"/>
      <c r="D919" s="476"/>
      <c r="E919" s="477" t="s">
        <v>664</v>
      </c>
      <c r="F919" s="478"/>
      <c r="G919" s="479"/>
      <c r="H919" s="477" t="s">
        <v>665</v>
      </c>
      <c r="I919" s="478"/>
      <c r="J919" s="479"/>
      <c r="K919" s="480"/>
      <c r="L919" s="481"/>
    </row>
    <row r="920" spans="1:12" ht="15.75">
      <c r="A920" s="482" t="s">
        <v>667</v>
      </c>
      <c r="B920" s="483"/>
      <c r="C920" s="484" t="s">
        <v>668</v>
      </c>
      <c r="D920" s="484" t="s">
        <v>669</v>
      </c>
      <c r="E920" s="477" t="s">
        <v>670</v>
      </c>
      <c r="F920" s="478"/>
      <c r="G920" s="479"/>
      <c r="H920" s="477" t="s">
        <v>670</v>
      </c>
      <c r="I920" s="478"/>
      <c r="J920" s="479"/>
      <c r="K920" s="485" t="s">
        <v>666</v>
      </c>
      <c r="L920" s="486"/>
    </row>
    <row r="921" spans="1:12" ht="15.75">
      <c r="A921" s="487" t="s">
        <v>672</v>
      </c>
      <c r="B921" s="488" t="s">
        <v>673</v>
      </c>
      <c r="C921" s="489"/>
      <c r="D921" s="489"/>
      <c r="E921" s="487" t="s">
        <v>674</v>
      </c>
      <c r="F921" s="490" t="s">
        <v>675</v>
      </c>
      <c r="G921" s="491"/>
      <c r="H921" s="487" t="s">
        <v>674</v>
      </c>
      <c r="I921" s="474" t="s">
        <v>675</v>
      </c>
      <c r="J921" s="475"/>
      <c r="K921" s="485" t="s">
        <v>671</v>
      </c>
      <c r="L921" s="486"/>
    </row>
    <row r="922" spans="1:12">
      <c r="A922" s="492">
        <v>1</v>
      </c>
      <c r="B922" s="493">
        <v>2</v>
      </c>
      <c r="C922" s="492">
        <v>3</v>
      </c>
      <c r="D922" s="492">
        <v>4</v>
      </c>
      <c r="E922" s="492">
        <v>5</v>
      </c>
      <c r="F922" s="494">
        <v>6</v>
      </c>
      <c r="G922" s="495"/>
      <c r="H922" s="492">
        <v>7</v>
      </c>
      <c r="I922" s="494">
        <v>8</v>
      </c>
      <c r="J922" s="495"/>
      <c r="K922" s="494">
        <v>9</v>
      </c>
      <c r="L922" s="495"/>
    </row>
    <row r="923" spans="1:12" ht="16.5">
      <c r="A923" s="308"/>
      <c r="B923" s="233"/>
      <c r="C923" s="448" t="s">
        <v>965</v>
      </c>
      <c r="D923" s="319"/>
      <c r="E923" s="310"/>
      <c r="F923" s="315"/>
      <c r="G923" s="312"/>
      <c r="H923" s="310"/>
      <c r="I923" s="315"/>
      <c r="J923" s="312"/>
      <c r="K923" s="316"/>
      <c r="L923" s="312"/>
    </row>
    <row r="924" spans="1:12" ht="16.5">
      <c r="A924" s="308">
        <v>8</v>
      </c>
      <c r="B924" s="233"/>
      <c r="C924" s="77" t="s">
        <v>956</v>
      </c>
      <c r="D924" s="319" t="s">
        <v>966</v>
      </c>
      <c r="E924" s="310" t="s">
        <v>967</v>
      </c>
      <c r="F924" s="315"/>
      <c r="G924" s="312">
        <v>249732</v>
      </c>
      <c r="H924" s="310" t="s">
        <v>968</v>
      </c>
      <c r="I924" s="315"/>
      <c r="J924" s="312">
        <v>258024</v>
      </c>
      <c r="K924" s="316"/>
      <c r="L924" s="312">
        <v>8292</v>
      </c>
    </row>
    <row r="925" spans="1:12" ht="16.5">
      <c r="A925" s="308"/>
      <c r="B925" s="233"/>
      <c r="C925" s="448" t="s">
        <v>969</v>
      </c>
      <c r="D925" s="319"/>
      <c r="E925" s="310"/>
      <c r="F925" s="315"/>
      <c r="G925" s="312"/>
      <c r="H925" s="310"/>
      <c r="I925" s="315"/>
      <c r="J925" s="312"/>
      <c r="K925" s="316"/>
      <c r="L925" s="312"/>
    </row>
    <row r="926" spans="1:12" ht="16.5">
      <c r="A926" s="308">
        <v>9</v>
      </c>
      <c r="B926" s="233"/>
      <c r="C926" s="77" t="s">
        <v>970</v>
      </c>
      <c r="D926" s="319" t="s">
        <v>971</v>
      </c>
      <c r="E926" s="310" t="s">
        <v>972</v>
      </c>
      <c r="F926" s="315"/>
      <c r="G926" s="312">
        <v>279084</v>
      </c>
      <c r="H926" s="310" t="s">
        <v>973</v>
      </c>
      <c r="I926" s="315"/>
      <c r="J926" s="312">
        <v>290688</v>
      </c>
      <c r="K926" s="316"/>
      <c r="L926" s="312">
        <v>11604</v>
      </c>
    </row>
    <row r="927" spans="1:12" ht="16.5">
      <c r="A927" s="308"/>
      <c r="B927" s="233"/>
      <c r="C927" s="448" t="s">
        <v>974</v>
      </c>
      <c r="D927" s="319"/>
      <c r="E927" s="310"/>
      <c r="F927" s="315"/>
      <c r="G927" s="312"/>
      <c r="H927" s="310"/>
      <c r="I927" s="315"/>
      <c r="J927" s="312"/>
      <c r="K927" s="316"/>
      <c r="L927" s="312"/>
    </row>
    <row r="928" spans="1:12" ht="16.5">
      <c r="A928" s="308">
        <v>10</v>
      </c>
      <c r="B928" s="233"/>
      <c r="C928" s="77" t="s">
        <v>956</v>
      </c>
      <c r="D928" s="319" t="s">
        <v>975</v>
      </c>
      <c r="E928" s="310" t="s">
        <v>958</v>
      </c>
      <c r="F928" s="315"/>
      <c r="G928" s="312">
        <v>235440</v>
      </c>
      <c r="H928" s="310" t="s">
        <v>959</v>
      </c>
      <c r="I928" s="315"/>
      <c r="J928" s="312">
        <v>242148</v>
      </c>
      <c r="K928" s="316"/>
      <c r="L928" s="312">
        <v>6708</v>
      </c>
    </row>
    <row r="929" spans="1:14" ht="16.5">
      <c r="A929" s="308"/>
      <c r="B929" s="77"/>
      <c r="C929" s="448" t="s">
        <v>976</v>
      </c>
      <c r="D929" s="319"/>
      <c r="E929" s="310"/>
      <c r="F929" s="315"/>
      <c r="G929" s="312"/>
      <c r="H929" s="310"/>
      <c r="I929" s="315"/>
      <c r="J929" s="312"/>
      <c r="K929" s="315"/>
      <c r="L929" s="312"/>
    </row>
    <row r="930" spans="1:14" ht="16.5">
      <c r="A930" s="308">
        <v>11</v>
      </c>
      <c r="B930" s="77"/>
      <c r="C930" s="77" t="s">
        <v>956</v>
      </c>
      <c r="D930" s="319" t="s">
        <v>1144</v>
      </c>
      <c r="E930" s="310" t="s">
        <v>958</v>
      </c>
      <c r="F930" s="315"/>
      <c r="G930" s="312">
        <v>235440</v>
      </c>
      <c r="H930" s="310" t="s">
        <v>959</v>
      </c>
      <c r="I930" s="315"/>
      <c r="J930" s="312">
        <v>242148</v>
      </c>
      <c r="K930" s="315"/>
      <c r="L930" s="312">
        <v>6708</v>
      </c>
    </row>
    <row r="931" spans="1:14" ht="12.75" customHeight="1">
      <c r="A931" s="308"/>
      <c r="B931" s="77"/>
      <c r="C931" s="77"/>
      <c r="D931" s="319"/>
      <c r="E931" s="310"/>
      <c r="F931" s="315"/>
      <c r="G931" s="312"/>
      <c r="H931" s="310"/>
      <c r="I931" s="315"/>
      <c r="J931" s="312"/>
      <c r="K931" s="315"/>
      <c r="L931" s="312"/>
    </row>
    <row r="932" spans="1:14" ht="16.5">
      <c r="A932" s="308">
        <v>12</v>
      </c>
      <c r="B932" s="77"/>
      <c r="C932" s="77" t="s">
        <v>977</v>
      </c>
      <c r="D932" s="319" t="s">
        <v>978</v>
      </c>
      <c r="E932" s="310" t="s">
        <v>979</v>
      </c>
      <c r="F932" s="315"/>
      <c r="G932" s="312">
        <v>166212</v>
      </c>
      <c r="H932" s="310" t="s">
        <v>980</v>
      </c>
      <c r="I932" s="315"/>
      <c r="J932" s="312">
        <v>172080</v>
      </c>
      <c r="K932" s="315"/>
      <c r="L932" s="312">
        <v>5868</v>
      </c>
    </row>
    <row r="933" spans="1:14" ht="16.5">
      <c r="A933" s="308"/>
      <c r="B933" s="77"/>
      <c r="C933" s="447" t="s">
        <v>981</v>
      </c>
      <c r="D933" s="319"/>
      <c r="E933" s="310"/>
      <c r="F933" s="315"/>
      <c r="G933" s="312"/>
      <c r="H933" s="310"/>
      <c r="I933" s="315"/>
      <c r="J933" s="312"/>
      <c r="K933" s="315"/>
      <c r="L933" s="312"/>
    </row>
    <row r="934" spans="1:14" ht="16.5">
      <c r="A934" s="308"/>
      <c r="B934" s="308">
        <v>13</v>
      </c>
      <c r="C934" s="77" t="s">
        <v>982</v>
      </c>
      <c r="D934" s="319" t="s">
        <v>717</v>
      </c>
      <c r="E934" s="310"/>
      <c r="F934" s="315"/>
      <c r="G934" s="312">
        <v>0</v>
      </c>
      <c r="H934" s="310" t="s">
        <v>959</v>
      </c>
      <c r="I934" s="315"/>
      <c r="J934" s="312">
        <v>242148</v>
      </c>
      <c r="K934" s="315"/>
      <c r="L934" s="312">
        <f>J934-G934</f>
        <v>242148</v>
      </c>
    </row>
    <row r="935" spans="1:14" ht="15" customHeight="1">
      <c r="A935" s="308"/>
      <c r="B935" s="308"/>
      <c r="C935" s="77"/>
      <c r="D935" s="319"/>
      <c r="E935" s="310"/>
      <c r="F935" s="315"/>
      <c r="G935" s="312"/>
      <c r="H935" s="310"/>
      <c r="I935" s="315"/>
      <c r="J935" s="312"/>
      <c r="K935" s="315"/>
      <c r="L935" s="312"/>
    </row>
    <row r="936" spans="1:14" ht="16.5">
      <c r="A936" s="308"/>
      <c r="B936" s="308">
        <v>14</v>
      </c>
      <c r="C936" s="77" t="s">
        <v>982</v>
      </c>
      <c r="D936" s="319" t="s">
        <v>717</v>
      </c>
      <c r="E936" s="310"/>
      <c r="F936" s="315"/>
      <c r="G936" s="312">
        <v>0</v>
      </c>
      <c r="H936" s="310" t="s">
        <v>959</v>
      </c>
      <c r="I936" s="315"/>
      <c r="J936" s="312">
        <v>242148</v>
      </c>
      <c r="K936" s="315"/>
      <c r="L936" s="312">
        <f>J936-G936</f>
        <v>242148</v>
      </c>
    </row>
    <row r="937" spans="1:14">
      <c r="A937" s="124"/>
      <c r="B937" s="164"/>
      <c r="C937" s="124"/>
      <c r="D937" s="124"/>
      <c r="E937" s="124"/>
      <c r="G937" s="125"/>
      <c r="H937" s="124"/>
      <c r="J937" s="125"/>
      <c r="L937" s="125"/>
    </row>
    <row r="938" spans="1:14" ht="16.5">
      <c r="A938" s="308"/>
      <c r="B938" s="308">
        <v>15</v>
      </c>
      <c r="C938" s="77" t="s">
        <v>982</v>
      </c>
      <c r="D938" s="319" t="s">
        <v>717</v>
      </c>
      <c r="E938" s="310"/>
      <c r="F938" s="315"/>
      <c r="G938" s="312">
        <v>0</v>
      </c>
      <c r="H938" s="310" t="s">
        <v>959</v>
      </c>
      <c r="I938" s="315"/>
      <c r="J938" s="312">
        <v>242148</v>
      </c>
      <c r="K938" s="315"/>
      <c r="L938" s="312">
        <v>242148</v>
      </c>
    </row>
    <row r="939" spans="1:14" ht="16.5">
      <c r="A939" s="426"/>
      <c r="B939" s="387"/>
      <c r="C939" s="387" t="s">
        <v>743</v>
      </c>
      <c r="D939" s="450"/>
      <c r="E939" s="451"/>
      <c r="F939" s="389" t="s">
        <v>36</v>
      </c>
      <c r="G939" s="390">
        <f>G938+G936+G934+G932+G930+G928+G926+G924+G900+G898+G896+G894+G892+G890+G888</f>
        <v>3891204</v>
      </c>
      <c r="H939" s="451"/>
      <c r="I939" s="389" t="s">
        <v>36</v>
      </c>
      <c r="J939" s="390">
        <f>J938+J936+J934+J932+J930+J928+J926+J924+J900+J898+J896+J894+J892+J890+J888</f>
        <v>4861968</v>
      </c>
      <c r="K939" s="389" t="s">
        <v>36</v>
      </c>
      <c r="L939" s="390">
        <f>L938+L936+L934+L932+L930+L928+L926+L924+L900+L898+L896+L894+L892+L890+L888</f>
        <v>970764</v>
      </c>
      <c r="N939" s="46"/>
    </row>
    <row r="941" spans="1:14" ht="15.75">
      <c r="B941" s="497" t="s">
        <v>703</v>
      </c>
      <c r="D941" s="497" t="s">
        <v>1080</v>
      </c>
      <c r="E941" s="497"/>
      <c r="F941" s="497"/>
      <c r="G941" s="497"/>
      <c r="H941" s="497" t="s">
        <v>1081</v>
      </c>
      <c r="I941" s="176"/>
      <c r="J941" s="176"/>
    </row>
    <row r="944" spans="1:14">
      <c r="C944" s="201" t="s">
        <v>1141</v>
      </c>
      <c r="D944" s="201" t="s">
        <v>1083</v>
      </c>
      <c r="E944" s="201"/>
      <c r="F944" s="201"/>
      <c r="G944" s="201"/>
      <c r="H944" s="201" t="s">
        <v>1084</v>
      </c>
      <c r="J944" s="201"/>
      <c r="K944" s="201"/>
      <c r="L944" s="201"/>
    </row>
    <row r="945" spans="1:12">
      <c r="C945" s="334" t="s">
        <v>1085</v>
      </c>
      <c r="D945" s="334" t="s">
        <v>1086</v>
      </c>
      <c r="E945" s="334"/>
      <c r="H945" s="334" t="s">
        <v>1087</v>
      </c>
      <c r="J945" s="334"/>
      <c r="K945" s="334"/>
    </row>
    <row r="946" spans="1:12">
      <c r="C946" s="334" t="s">
        <v>1142</v>
      </c>
      <c r="D946" s="334" t="s">
        <v>1088</v>
      </c>
      <c r="E946" s="334"/>
    </row>
    <row r="947" spans="1:12">
      <c r="D947" s="334" t="s">
        <v>1089</v>
      </c>
      <c r="E947" s="334"/>
    </row>
    <row r="948" spans="1:12">
      <c r="D948" s="334"/>
      <c r="E948" s="334"/>
    </row>
    <row r="949" spans="1:12">
      <c r="A949" s="1" t="s">
        <v>857</v>
      </c>
      <c r="B949" s="1"/>
      <c r="C949" s="1"/>
      <c r="L949" s="1" t="s">
        <v>1075</v>
      </c>
    </row>
    <row r="950" spans="1:12">
      <c r="A950" s="1" t="s">
        <v>1134</v>
      </c>
      <c r="B950" s="256"/>
      <c r="C950" s="256"/>
    </row>
    <row r="952" spans="1:12" ht="18">
      <c r="A952" s="471" t="s">
        <v>1077</v>
      </c>
      <c r="B952" s="471"/>
      <c r="C952" s="471"/>
      <c r="D952" s="471"/>
      <c r="E952" s="471"/>
      <c r="F952" s="471"/>
      <c r="G952" s="471"/>
      <c r="H952" s="471"/>
      <c r="I952" s="471"/>
      <c r="J952" s="471"/>
      <c r="K952" s="471"/>
      <c r="L952" s="471"/>
    </row>
    <row r="953" spans="1:12" ht="15.75">
      <c r="A953" s="472" t="s">
        <v>1140</v>
      </c>
      <c r="B953" s="472"/>
      <c r="C953" s="472"/>
      <c r="D953" s="472"/>
      <c r="E953" s="472"/>
      <c r="F953" s="472"/>
      <c r="G953" s="472"/>
      <c r="H953" s="472"/>
      <c r="I953" s="472"/>
      <c r="J953" s="472"/>
      <c r="K953" s="472"/>
      <c r="L953" s="472"/>
    </row>
    <row r="954" spans="1:12" ht="15" customHeight="1">
      <c r="A954" s="473"/>
      <c r="B954" s="473"/>
      <c r="C954" s="473"/>
      <c r="D954" s="473"/>
      <c r="E954" s="473"/>
      <c r="F954" s="473"/>
      <c r="G954" s="473"/>
      <c r="H954" s="473"/>
      <c r="I954" s="473"/>
      <c r="J954" s="473"/>
      <c r="K954" s="473"/>
      <c r="L954" s="473"/>
    </row>
    <row r="956" spans="1:12" ht="15.75">
      <c r="A956" s="474" t="s">
        <v>663</v>
      </c>
      <c r="B956" s="475"/>
      <c r="C956" s="476"/>
      <c r="D956" s="476"/>
      <c r="E956" s="477" t="s">
        <v>664</v>
      </c>
      <c r="F956" s="478"/>
      <c r="G956" s="479"/>
      <c r="H956" s="477" t="s">
        <v>665</v>
      </c>
      <c r="I956" s="478"/>
      <c r="J956" s="479"/>
      <c r="K956" s="480"/>
      <c r="L956" s="481"/>
    </row>
    <row r="957" spans="1:12" ht="15.75">
      <c r="A957" s="482" t="s">
        <v>667</v>
      </c>
      <c r="B957" s="483"/>
      <c r="C957" s="484" t="s">
        <v>668</v>
      </c>
      <c r="D957" s="484" t="s">
        <v>669</v>
      </c>
      <c r="E957" s="477" t="s">
        <v>670</v>
      </c>
      <c r="F957" s="478"/>
      <c r="G957" s="479"/>
      <c r="H957" s="477" t="s">
        <v>670</v>
      </c>
      <c r="I957" s="478"/>
      <c r="J957" s="479"/>
      <c r="K957" s="485" t="s">
        <v>666</v>
      </c>
      <c r="L957" s="486"/>
    </row>
    <row r="958" spans="1:12" ht="15.75">
      <c r="A958" s="487" t="s">
        <v>672</v>
      </c>
      <c r="B958" s="488" t="s">
        <v>673</v>
      </c>
      <c r="C958" s="489"/>
      <c r="D958" s="489"/>
      <c r="E958" s="487" t="s">
        <v>674</v>
      </c>
      <c r="F958" s="490" t="s">
        <v>675</v>
      </c>
      <c r="G958" s="491"/>
      <c r="H958" s="487" t="s">
        <v>674</v>
      </c>
      <c r="I958" s="474" t="s">
        <v>675</v>
      </c>
      <c r="J958" s="475"/>
      <c r="K958" s="485" t="s">
        <v>671</v>
      </c>
      <c r="L958" s="486"/>
    </row>
    <row r="959" spans="1:12">
      <c r="A959" s="492">
        <v>1</v>
      </c>
      <c r="B959" s="493">
        <v>2</v>
      </c>
      <c r="C959" s="492">
        <v>3</v>
      </c>
      <c r="D959" s="492">
        <v>4</v>
      </c>
      <c r="E959" s="492">
        <v>5</v>
      </c>
      <c r="F959" s="494">
        <v>6</v>
      </c>
      <c r="G959" s="495"/>
      <c r="H959" s="492">
        <v>7</v>
      </c>
      <c r="I959" s="494">
        <v>8</v>
      </c>
      <c r="J959" s="495"/>
      <c r="K959" s="494">
        <v>9</v>
      </c>
      <c r="L959" s="495"/>
    </row>
    <row r="960" spans="1:12" ht="16.5">
      <c r="A960" s="308"/>
      <c r="B960" s="233"/>
      <c r="C960" s="299" t="s">
        <v>850</v>
      </c>
      <c r="D960" s="319"/>
      <c r="E960" s="310"/>
      <c r="F960" s="315"/>
      <c r="G960" s="312"/>
      <c r="H960" s="310"/>
      <c r="I960" s="315"/>
      <c r="J960" s="312"/>
      <c r="K960" s="316"/>
      <c r="L960" s="312"/>
    </row>
    <row r="961" spans="1:14" ht="15" customHeight="1">
      <c r="A961" s="308"/>
      <c r="B961" s="341"/>
      <c r="C961" s="90"/>
      <c r="D961" s="319"/>
      <c r="E961" s="310"/>
      <c r="F961" s="315"/>
      <c r="G961" s="312"/>
      <c r="H961" s="310"/>
      <c r="I961" s="315"/>
      <c r="J961" s="312"/>
      <c r="K961" s="316"/>
      <c r="L961" s="312"/>
    </row>
    <row r="962" spans="1:14" ht="16.5">
      <c r="A962" s="308">
        <v>1</v>
      </c>
      <c r="B962" s="341"/>
      <c r="C962" s="77" t="s">
        <v>746</v>
      </c>
      <c r="D962" s="319" t="s">
        <v>985</v>
      </c>
      <c r="E962" s="310"/>
      <c r="F962" s="315" t="s">
        <v>36</v>
      </c>
      <c r="G962" s="312">
        <v>79200</v>
      </c>
      <c r="H962" s="310"/>
      <c r="I962" s="315"/>
      <c r="J962" s="312">
        <v>18480</v>
      </c>
      <c r="K962" s="316" t="s">
        <v>36</v>
      </c>
      <c r="L962" s="312">
        <f>J962-G962</f>
        <v>-60720</v>
      </c>
      <c r="N962" s="46"/>
    </row>
    <row r="963" spans="1:14" ht="16.5">
      <c r="A963" s="308"/>
      <c r="B963" s="308"/>
      <c r="C963" s="233"/>
      <c r="D963" s="452"/>
      <c r="E963" s="310"/>
      <c r="F963" s="315"/>
      <c r="G963" s="312"/>
      <c r="H963" s="310"/>
      <c r="I963" s="315"/>
      <c r="J963" s="312"/>
      <c r="K963" s="316"/>
      <c r="L963" s="312"/>
    </row>
    <row r="964" spans="1:14" ht="16.5">
      <c r="A964" s="308">
        <v>2</v>
      </c>
      <c r="B964" s="308"/>
      <c r="C964" s="233" t="s">
        <v>746</v>
      </c>
      <c r="D964" s="319" t="s">
        <v>986</v>
      </c>
      <c r="E964" s="317"/>
      <c r="F964" s="315"/>
      <c r="G964" s="312">
        <v>66000</v>
      </c>
      <c r="H964" s="310"/>
      <c r="I964" s="315"/>
      <c r="J964" s="312">
        <v>66000</v>
      </c>
      <c r="K964" s="316"/>
      <c r="L964" s="312">
        <f>J964-G964</f>
        <v>0</v>
      </c>
      <c r="N964" s="46"/>
    </row>
    <row r="965" spans="1:14" ht="16.5">
      <c r="A965" s="308"/>
      <c r="B965" s="308"/>
      <c r="C965" s="233"/>
      <c r="D965" s="319"/>
      <c r="E965" s="317"/>
      <c r="F965" s="315"/>
      <c r="G965" s="312"/>
      <c r="H965" s="310"/>
      <c r="I965" s="315"/>
      <c r="J965" s="312"/>
      <c r="K965" s="316"/>
      <c r="L965" s="312"/>
      <c r="N965" s="46"/>
    </row>
    <row r="966" spans="1:14" ht="16.5">
      <c r="A966" s="308">
        <v>3</v>
      </c>
      <c r="B966" s="124"/>
      <c r="C966" s="233" t="s">
        <v>987</v>
      </c>
      <c r="D966" s="319" t="s">
        <v>988</v>
      </c>
      <c r="E966" s="317"/>
      <c r="F966" s="315"/>
      <c r="G966" s="312">
        <v>52800</v>
      </c>
      <c r="H966" s="310"/>
      <c r="I966" s="315"/>
      <c r="J966" s="312">
        <v>73920</v>
      </c>
      <c r="K966" s="316"/>
      <c r="L966" s="312">
        <f>J966-G966</f>
        <v>21120</v>
      </c>
      <c r="N966" s="46"/>
    </row>
    <row r="967" spans="1:14" ht="16.5">
      <c r="A967" s="308"/>
      <c r="B967" s="308"/>
      <c r="C967" s="233"/>
      <c r="D967" s="319"/>
      <c r="E967" s="317"/>
      <c r="F967" s="315"/>
      <c r="G967" s="312"/>
      <c r="H967" s="317"/>
      <c r="I967" s="315"/>
      <c r="J967" s="312"/>
      <c r="K967" s="316"/>
      <c r="L967" s="312"/>
    </row>
    <row r="968" spans="1:14" ht="16.5">
      <c r="A968" s="308">
        <v>4</v>
      </c>
      <c r="B968" s="308"/>
      <c r="C968" s="233" t="s">
        <v>746</v>
      </c>
      <c r="D968" s="319" t="s">
        <v>989</v>
      </c>
      <c r="E968" s="317"/>
      <c r="F968" s="315"/>
      <c r="G968" s="312">
        <v>52800</v>
      </c>
      <c r="H968" s="317"/>
      <c r="I968" s="315"/>
      <c r="J968" s="312">
        <v>52800</v>
      </c>
      <c r="K968" s="316"/>
      <c r="L968" s="312">
        <f>J968-G968</f>
        <v>0</v>
      </c>
      <c r="N968" s="46"/>
    </row>
    <row r="969" spans="1:14" ht="16.5">
      <c r="A969" s="308"/>
      <c r="B969" s="308"/>
      <c r="C969" s="233"/>
      <c r="D969" s="319"/>
      <c r="E969" s="317"/>
      <c r="F969" s="315"/>
      <c r="G969" s="312"/>
      <c r="H969" s="317"/>
      <c r="I969" s="315"/>
      <c r="J969" s="312"/>
      <c r="K969" s="316"/>
      <c r="L969" s="312"/>
    </row>
    <row r="970" spans="1:14" ht="16.5">
      <c r="A970" s="308">
        <v>5</v>
      </c>
      <c r="C970" s="77" t="s">
        <v>746</v>
      </c>
      <c r="D970" s="319" t="s">
        <v>990</v>
      </c>
      <c r="E970" s="317"/>
      <c r="F970" s="315"/>
      <c r="G970" s="312">
        <v>13200</v>
      </c>
      <c r="H970" s="310"/>
      <c r="I970" s="315"/>
      <c r="J970" s="312">
        <v>52800</v>
      </c>
      <c r="K970" s="315"/>
      <c r="L970" s="312">
        <f>J970-G970</f>
        <v>39600</v>
      </c>
      <c r="N970" s="46"/>
    </row>
    <row r="971" spans="1:14" ht="16.5">
      <c r="A971" s="308"/>
      <c r="B971" s="308"/>
      <c r="C971" s="77"/>
      <c r="D971" s="319"/>
      <c r="E971" s="317"/>
      <c r="F971" s="315"/>
      <c r="G971" s="312"/>
      <c r="H971" s="310"/>
      <c r="I971" s="315"/>
      <c r="J971" s="312"/>
      <c r="K971" s="315"/>
      <c r="L971" s="312"/>
    </row>
    <row r="972" spans="1:14" ht="16.5">
      <c r="A972" s="308"/>
      <c r="B972" s="308"/>
      <c r="C972" s="77" t="s">
        <v>991</v>
      </c>
      <c r="D972" s="319"/>
      <c r="E972" s="317"/>
      <c r="F972" s="315"/>
      <c r="G972" s="312"/>
      <c r="H972" s="310"/>
      <c r="I972" s="315"/>
      <c r="J972" s="312"/>
      <c r="K972" s="315"/>
      <c r="L972" s="312"/>
    </row>
    <row r="973" spans="1:14" ht="16.5">
      <c r="A973" s="308"/>
      <c r="B973" s="308"/>
      <c r="C973" s="77"/>
      <c r="D973" s="319"/>
      <c r="E973" s="317"/>
      <c r="F973" s="315"/>
      <c r="G973" s="312"/>
      <c r="H973" s="310"/>
      <c r="I973" s="315"/>
      <c r="J973" s="312"/>
      <c r="K973" s="315"/>
      <c r="L973" s="312"/>
      <c r="N973" s="46"/>
    </row>
    <row r="974" spans="1:14" ht="16.5">
      <c r="A974" s="426"/>
      <c r="B974" s="387"/>
      <c r="C974" s="387" t="s">
        <v>743</v>
      </c>
      <c r="D974" s="450"/>
      <c r="E974" s="453"/>
      <c r="F974" s="389" t="s">
        <v>36</v>
      </c>
      <c r="G974" s="390">
        <f>SUM(G960:G973)</f>
        <v>264000</v>
      </c>
      <c r="H974" s="451"/>
      <c r="I974" s="389" t="s">
        <v>36</v>
      </c>
      <c r="J974" s="390">
        <f>SUM(J960:J973)</f>
        <v>264000</v>
      </c>
      <c r="K974" s="389" t="s">
        <v>36</v>
      </c>
      <c r="L974" s="390">
        <f>SUM(L960:L973)</f>
        <v>0</v>
      </c>
      <c r="N974" s="46"/>
    </row>
    <row r="975" spans="1:14" ht="14.25" customHeight="1"/>
    <row r="976" spans="1:14" ht="15.75">
      <c r="B976" s="497" t="s">
        <v>703</v>
      </c>
      <c r="D976" s="497" t="s">
        <v>1080</v>
      </c>
      <c r="E976" s="497"/>
      <c r="F976" s="497"/>
      <c r="G976" s="497"/>
      <c r="H976" s="497" t="s">
        <v>1081</v>
      </c>
      <c r="I976" s="176"/>
      <c r="J976" s="176"/>
    </row>
    <row r="979" spans="1:12">
      <c r="C979" s="201" t="s">
        <v>1141</v>
      </c>
      <c r="D979" s="201" t="s">
        <v>1083</v>
      </c>
      <c r="E979" s="201"/>
      <c r="F979" s="201"/>
      <c r="G979" s="201"/>
      <c r="H979" s="201" t="s">
        <v>1084</v>
      </c>
      <c r="J979" s="201"/>
      <c r="K979" s="201"/>
      <c r="L979" s="201"/>
    </row>
    <row r="980" spans="1:12">
      <c r="C980" s="334" t="s">
        <v>1085</v>
      </c>
      <c r="D980" s="334" t="s">
        <v>1086</v>
      </c>
      <c r="E980" s="334"/>
      <c r="H980" s="334" t="s">
        <v>1087</v>
      </c>
      <c r="J980" s="334"/>
      <c r="K980" s="334"/>
    </row>
    <row r="981" spans="1:12">
      <c r="C981" s="334" t="s">
        <v>1142</v>
      </c>
      <c r="D981" s="334" t="s">
        <v>1088</v>
      </c>
      <c r="E981" s="334"/>
    </row>
    <row r="982" spans="1:12">
      <c r="D982" s="334" t="s">
        <v>1089</v>
      </c>
      <c r="E982" s="334"/>
    </row>
    <row r="983" spans="1:12">
      <c r="D983" s="334"/>
      <c r="E983" s="334"/>
    </row>
    <row r="984" spans="1:12">
      <c r="D984" s="334"/>
      <c r="E984" s="334"/>
    </row>
    <row r="985" spans="1:12">
      <c r="A985" s="1" t="s">
        <v>857</v>
      </c>
      <c r="B985" s="1"/>
      <c r="C985" s="1"/>
      <c r="L985" s="1" t="s">
        <v>1075</v>
      </c>
    </row>
    <row r="986" spans="1:12">
      <c r="A986" s="1" t="s">
        <v>1111</v>
      </c>
      <c r="B986" s="256"/>
      <c r="C986" s="256"/>
    </row>
    <row r="988" spans="1:12" ht="18">
      <c r="A988" s="471" t="s">
        <v>1077</v>
      </c>
      <c r="B988" s="471"/>
      <c r="C988" s="471"/>
      <c r="D988" s="471"/>
      <c r="E988" s="471"/>
      <c r="F988" s="471"/>
      <c r="G988" s="471"/>
      <c r="H988" s="471"/>
      <c r="I988" s="471"/>
      <c r="J988" s="471"/>
      <c r="K988" s="471"/>
      <c r="L988" s="471"/>
    </row>
    <row r="989" spans="1:12" ht="15.75">
      <c r="A989" s="472" t="s">
        <v>1145</v>
      </c>
      <c r="B989" s="472"/>
      <c r="C989" s="472"/>
      <c r="D989" s="472"/>
      <c r="E989" s="472"/>
      <c r="F989" s="472"/>
      <c r="G989" s="472"/>
      <c r="H989" s="472"/>
      <c r="I989" s="472"/>
      <c r="J989" s="472"/>
      <c r="K989" s="472"/>
      <c r="L989" s="472"/>
    </row>
    <row r="990" spans="1:12">
      <c r="A990" s="473"/>
      <c r="B990" s="473"/>
      <c r="C990" s="473"/>
      <c r="D990" s="473"/>
      <c r="E990" s="473"/>
      <c r="F990" s="473"/>
      <c r="G990" s="473"/>
      <c r="H990" s="473"/>
      <c r="I990" s="473"/>
      <c r="J990" s="473"/>
      <c r="K990" s="473"/>
      <c r="L990" s="473"/>
    </row>
    <row r="992" spans="1:12" ht="15.75">
      <c r="A992" s="474" t="s">
        <v>663</v>
      </c>
      <c r="B992" s="475"/>
      <c r="C992" s="476"/>
      <c r="D992" s="476"/>
      <c r="E992" s="477" t="s">
        <v>664</v>
      </c>
      <c r="F992" s="478"/>
      <c r="G992" s="479"/>
      <c r="H992" s="477" t="s">
        <v>665</v>
      </c>
      <c r="I992" s="478"/>
      <c r="J992" s="479"/>
      <c r="K992" s="480"/>
      <c r="L992" s="481"/>
    </row>
    <row r="993" spans="1:14" ht="15.75">
      <c r="A993" s="482" t="s">
        <v>667</v>
      </c>
      <c r="B993" s="483"/>
      <c r="C993" s="484" t="s">
        <v>668</v>
      </c>
      <c r="D993" s="484" t="s">
        <v>669</v>
      </c>
      <c r="E993" s="477" t="s">
        <v>670</v>
      </c>
      <c r="F993" s="478"/>
      <c r="G993" s="479"/>
      <c r="H993" s="477" t="s">
        <v>670</v>
      </c>
      <c r="I993" s="478"/>
      <c r="J993" s="479"/>
      <c r="K993" s="485" t="s">
        <v>666</v>
      </c>
      <c r="L993" s="486"/>
    </row>
    <row r="994" spans="1:14" ht="15.75">
      <c r="A994" s="487" t="s">
        <v>672</v>
      </c>
      <c r="B994" s="488" t="s">
        <v>673</v>
      </c>
      <c r="C994" s="489"/>
      <c r="D994" s="489"/>
      <c r="E994" s="487" t="s">
        <v>674</v>
      </c>
      <c r="F994" s="490" t="s">
        <v>675</v>
      </c>
      <c r="G994" s="491"/>
      <c r="H994" s="487" t="s">
        <v>674</v>
      </c>
      <c r="I994" s="474" t="s">
        <v>675</v>
      </c>
      <c r="J994" s="475"/>
      <c r="K994" s="485" t="s">
        <v>671</v>
      </c>
      <c r="L994" s="486"/>
    </row>
    <row r="995" spans="1:14">
      <c r="A995" s="492">
        <v>1</v>
      </c>
      <c r="B995" s="493">
        <v>2</v>
      </c>
      <c r="C995" s="492">
        <v>3</v>
      </c>
      <c r="D995" s="492">
        <v>4</v>
      </c>
      <c r="E995" s="492">
        <v>5</v>
      </c>
      <c r="F995" s="494">
        <v>6</v>
      </c>
      <c r="G995" s="495"/>
      <c r="H995" s="492">
        <v>7</v>
      </c>
      <c r="I995" s="494">
        <v>8</v>
      </c>
      <c r="J995" s="495"/>
      <c r="K995" s="494">
        <v>9</v>
      </c>
      <c r="L995" s="495"/>
    </row>
    <row r="996" spans="1:14">
      <c r="A996" s="124"/>
      <c r="B996" s="125"/>
      <c r="C996" s="124"/>
      <c r="D996" s="124"/>
      <c r="E996" s="124"/>
      <c r="F996" s="6"/>
      <c r="G996" s="125"/>
      <c r="H996" s="124"/>
      <c r="I996" s="6"/>
      <c r="J996" s="125"/>
      <c r="K996" s="160"/>
      <c r="L996" s="125"/>
    </row>
    <row r="997" spans="1:14" ht="16.5">
      <c r="A997" s="308"/>
      <c r="B997" s="233"/>
      <c r="C997" s="299" t="s">
        <v>676</v>
      </c>
      <c r="D997" s="319"/>
      <c r="E997" s="310"/>
      <c r="F997" s="315"/>
      <c r="G997" s="312"/>
      <c r="H997" s="310"/>
      <c r="I997" s="315"/>
      <c r="J997" s="312"/>
      <c r="K997" s="316"/>
      <c r="L997" s="312"/>
    </row>
    <row r="998" spans="1:14" ht="16.5">
      <c r="A998" s="308"/>
      <c r="B998" s="233"/>
      <c r="C998" s="77"/>
      <c r="D998" s="319"/>
      <c r="E998" s="310"/>
      <c r="F998" s="315"/>
      <c r="G998" s="312"/>
      <c r="H998" s="310"/>
      <c r="I998" s="315"/>
      <c r="J998" s="312"/>
      <c r="K998" s="316"/>
      <c r="L998" s="312"/>
    </row>
    <row r="999" spans="1:14" ht="16.5">
      <c r="A999" s="308">
        <v>1</v>
      </c>
      <c r="B999" s="233"/>
      <c r="C999" s="77" t="s">
        <v>993</v>
      </c>
      <c r="D999" s="319" t="s">
        <v>994</v>
      </c>
      <c r="E999" s="310" t="s">
        <v>845</v>
      </c>
      <c r="F999" s="315" t="s">
        <v>36</v>
      </c>
      <c r="G999" s="312">
        <v>321240</v>
      </c>
      <c r="H999" s="310" t="s">
        <v>740</v>
      </c>
      <c r="I999" s="315" t="s">
        <v>36</v>
      </c>
      <c r="J999" s="312">
        <v>342768</v>
      </c>
      <c r="K999" s="316" t="s">
        <v>36</v>
      </c>
      <c r="L999" s="312">
        <v>21528</v>
      </c>
      <c r="N999" s="46"/>
    </row>
    <row r="1000" spans="1:14" ht="16.5">
      <c r="A1000" s="308"/>
      <c r="B1000" s="233"/>
      <c r="C1000" s="77"/>
      <c r="D1000" s="319"/>
      <c r="E1000" s="310"/>
      <c r="F1000" s="315"/>
      <c r="G1000" s="312"/>
      <c r="H1000" s="310"/>
      <c r="I1000" s="315"/>
      <c r="J1000" s="312"/>
      <c r="K1000" s="316"/>
      <c r="L1000" s="312"/>
    </row>
    <row r="1001" spans="1:14" ht="16.5">
      <c r="A1001" s="308">
        <v>2</v>
      </c>
      <c r="B1001" s="233"/>
      <c r="C1001" s="77" t="s">
        <v>995</v>
      </c>
      <c r="D1001" s="319" t="s">
        <v>996</v>
      </c>
      <c r="E1001" s="310" t="s">
        <v>997</v>
      </c>
      <c r="F1001" s="315"/>
      <c r="G1001" s="312">
        <v>176580</v>
      </c>
      <c r="H1001" s="310" t="s">
        <v>742</v>
      </c>
      <c r="I1001" s="315"/>
      <c r="J1001" s="312">
        <v>181608</v>
      </c>
      <c r="K1001" s="316"/>
      <c r="L1001" s="312">
        <v>5028</v>
      </c>
      <c r="N1001" s="46"/>
    </row>
    <row r="1002" spans="1:14" ht="16.5">
      <c r="A1002" s="308"/>
      <c r="B1002" s="233"/>
      <c r="C1002" s="77"/>
      <c r="D1002" s="319"/>
      <c r="E1002" s="310"/>
      <c r="F1002" s="315"/>
      <c r="G1002" s="312"/>
      <c r="H1002" s="310"/>
      <c r="I1002" s="315"/>
      <c r="J1002" s="312"/>
      <c r="K1002" s="316"/>
      <c r="L1002" s="312"/>
    </row>
    <row r="1003" spans="1:14" ht="16.5">
      <c r="A1003" s="308">
        <v>3</v>
      </c>
      <c r="B1003" s="233"/>
      <c r="C1003" s="77" t="s">
        <v>998</v>
      </c>
      <c r="D1003" s="319" t="s">
        <v>999</v>
      </c>
      <c r="E1003" s="310" t="s">
        <v>701</v>
      </c>
      <c r="F1003" s="315"/>
      <c r="G1003" s="312">
        <v>142368</v>
      </c>
      <c r="H1003" s="310" t="s">
        <v>702</v>
      </c>
      <c r="I1003" s="315"/>
      <c r="J1003" s="312">
        <v>146544</v>
      </c>
      <c r="K1003" s="316"/>
      <c r="L1003" s="312">
        <v>4176</v>
      </c>
      <c r="N1003" s="46"/>
    </row>
    <row r="1004" spans="1:14" ht="16.5">
      <c r="A1004" s="308"/>
      <c r="B1004" s="233"/>
      <c r="C1004" s="77"/>
      <c r="D1004" s="319"/>
      <c r="E1004" s="310"/>
      <c r="F1004" s="315"/>
      <c r="G1004" s="312"/>
      <c r="H1004" s="310"/>
      <c r="I1004" s="315"/>
      <c r="J1004" s="312"/>
      <c r="K1004" s="316"/>
      <c r="L1004" s="312"/>
    </row>
    <row r="1005" spans="1:14" ht="16.5">
      <c r="A1005" s="308">
        <v>4</v>
      </c>
      <c r="B1005" s="233"/>
      <c r="C1005" s="77" t="s">
        <v>998</v>
      </c>
      <c r="D1005" s="319" t="s">
        <v>1000</v>
      </c>
      <c r="E1005" s="310" t="s">
        <v>701</v>
      </c>
      <c r="F1005" s="315"/>
      <c r="G1005" s="312">
        <v>142368</v>
      </c>
      <c r="H1005" s="310" t="s">
        <v>702</v>
      </c>
      <c r="I1005" s="315"/>
      <c r="J1005" s="312">
        <v>146544</v>
      </c>
      <c r="K1005" s="316"/>
      <c r="L1005" s="312">
        <v>4176</v>
      </c>
      <c r="N1005" s="46"/>
    </row>
    <row r="1006" spans="1:14">
      <c r="A1006" s="124"/>
      <c r="B1006" s="125"/>
      <c r="C1006" s="124"/>
      <c r="D1006" s="124"/>
      <c r="E1006" s="124"/>
      <c r="F1006" s="6"/>
      <c r="G1006" s="125"/>
      <c r="H1006" s="124"/>
      <c r="I1006" s="6"/>
      <c r="J1006" s="125"/>
      <c r="K1006" s="160"/>
      <c r="L1006" s="125"/>
    </row>
    <row r="1007" spans="1:14" ht="16.5">
      <c r="A1007" s="426"/>
      <c r="B1007" s="427"/>
      <c r="C1007" s="387" t="s">
        <v>743</v>
      </c>
      <c r="D1007" s="450"/>
      <c r="E1007" s="451"/>
      <c r="F1007" s="389" t="s">
        <v>36</v>
      </c>
      <c r="G1007" s="390">
        <f>SUM(G998:G1005)</f>
        <v>782556</v>
      </c>
      <c r="H1007" s="451"/>
      <c r="I1007" s="389" t="s">
        <v>36</v>
      </c>
      <c r="J1007" s="390">
        <f>SUM(J998:J1006)</f>
        <v>817464</v>
      </c>
      <c r="K1007" s="391" t="s">
        <v>36</v>
      </c>
      <c r="L1007" s="390">
        <f>SUM(L998:L1005)</f>
        <v>34908</v>
      </c>
      <c r="N1007" s="46"/>
    </row>
    <row r="1008" spans="1:14">
      <c r="A1008" s="124"/>
      <c r="B1008" s="125"/>
      <c r="C1008" s="124"/>
      <c r="D1008" s="124"/>
      <c r="E1008" s="124"/>
      <c r="F1008" s="6"/>
      <c r="G1008" s="125"/>
      <c r="H1008" s="124"/>
      <c r="I1008" s="6"/>
      <c r="J1008" s="125"/>
      <c r="K1008" s="160"/>
      <c r="L1008" s="125"/>
    </row>
    <row r="1009" spans="1:12">
      <c r="A1009" s="124"/>
      <c r="B1009" s="125"/>
      <c r="C1009" s="124"/>
      <c r="D1009" s="124"/>
      <c r="E1009" s="124"/>
      <c r="F1009" s="6"/>
      <c r="G1009" s="125"/>
      <c r="H1009" s="124"/>
      <c r="I1009" s="6"/>
      <c r="J1009" s="125"/>
      <c r="K1009" s="160"/>
      <c r="L1009" s="125"/>
    </row>
    <row r="1010" spans="1:12">
      <c r="A1010" s="127"/>
      <c r="B1010" s="129"/>
      <c r="C1010" s="127"/>
      <c r="D1010" s="127"/>
      <c r="E1010" s="127"/>
      <c r="F1010" s="128"/>
      <c r="G1010" s="129"/>
      <c r="H1010" s="127"/>
      <c r="I1010" s="128"/>
      <c r="J1010" s="129"/>
      <c r="K1010" s="404"/>
      <c r="L1010" s="129"/>
    </row>
    <row r="1012" spans="1:12" ht="15.75">
      <c r="B1012" s="497" t="s">
        <v>703</v>
      </c>
      <c r="D1012" s="497" t="s">
        <v>1080</v>
      </c>
      <c r="E1012" s="497"/>
      <c r="F1012" s="497"/>
      <c r="G1012" s="497"/>
      <c r="H1012" s="497" t="s">
        <v>1081</v>
      </c>
      <c r="I1012" s="176"/>
      <c r="J1012" s="176"/>
    </row>
    <row r="1015" spans="1:12">
      <c r="C1015" s="201" t="s">
        <v>1146</v>
      </c>
      <c r="D1015" s="201" t="s">
        <v>1083</v>
      </c>
      <c r="E1015" s="201"/>
      <c r="F1015" s="201"/>
      <c r="G1015" s="201"/>
      <c r="H1015" s="201" t="s">
        <v>1084</v>
      </c>
      <c r="J1015" s="201"/>
      <c r="K1015" s="201"/>
      <c r="L1015" s="201"/>
    </row>
    <row r="1016" spans="1:12">
      <c r="C1016" s="334" t="s">
        <v>1085</v>
      </c>
      <c r="D1016" s="334" t="s">
        <v>1086</v>
      </c>
      <c r="E1016" s="334"/>
      <c r="H1016" s="334" t="s">
        <v>1087</v>
      </c>
      <c r="J1016" s="334"/>
      <c r="K1016" s="334"/>
    </row>
    <row r="1017" spans="1:12">
      <c r="C1017" t="s">
        <v>1147</v>
      </c>
      <c r="D1017" s="334" t="s">
        <v>1088</v>
      </c>
      <c r="E1017" s="334"/>
    </row>
    <row r="1018" spans="1:12">
      <c r="D1018" s="334" t="s">
        <v>1089</v>
      </c>
      <c r="E1018" s="334"/>
    </row>
    <row r="1019" spans="1:12">
      <c r="D1019" s="334"/>
      <c r="E1019" s="334"/>
    </row>
    <row r="1020" spans="1:12">
      <c r="D1020" s="334"/>
      <c r="E1020" s="334"/>
    </row>
    <row r="1021" spans="1:12">
      <c r="A1021" s="1" t="s">
        <v>857</v>
      </c>
      <c r="B1021" s="1"/>
      <c r="C1021" s="1"/>
      <c r="L1021" s="1" t="s">
        <v>1075</v>
      </c>
    </row>
    <row r="1022" spans="1:12">
      <c r="A1022" s="1" t="s">
        <v>1126</v>
      </c>
      <c r="B1022" s="256"/>
      <c r="C1022" s="256"/>
    </row>
    <row r="1024" spans="1:12" ht="18">
      <c r="A1024" s="471" t="s">
        <v>1077</v>
      </c>
      <c r="B1024" s="471"/>
      <c r="C1024" s="471"/>
      <c r="D1024" s="471"/>
      <c r="E1024" s="471"/>
      <c r="F1024" s="471"/>
      <c r="G1024" s="471"/>
      <c r="H1024" s="471"/>
      <c r="I1024" s="471"/>
      <c r="J1024" s="471"/>
      <c r="K1024" s="471"/>
      <c r="L1024" s="471"/>
    </row>
    <row r="1025" spans="1:14" ht="15.75">
      <c r="A1025" s="472" t="s">
        <v>1145</v>
      </c>
      <c r="B1025" s="472"/>
      <c r="C1025" s="472"/>
      <c r="D1025" s="472"/>
      <c r="E1025" s="472"/>
      <c r="F1025" s="472"/>
      <c r="G1025" s="472"/>
      <c r="H1025" s="472"/>
      <c r="I1025" s="472"/>
      <c r="J1025" s="472"/>
      <c r="K1025" s="472"/>
      <c r="L1025" s="472"/>
    </row>
    <row r="1026" spans="1:14">
      <c r="A1026" s="473"/>
      <c r="B1026" s="473"/>
      <c r="C1026" s="473"/>
      <c r="D1026" s="473"/>
      <c r="E1026" s="473"/>
      <c r="F1026" s="473"/>
      <c r="G1026" s="473"/>
      <c r="H1026" s="473"/>
      <c r="I1026" s="473"/>
      <c r="J1026" s="473"/>
      <c r="K1026" s="473"/>
      <c r="L1026" s="473"/>
    </row>
    <row r="1028" spans="1:14" ht="15.75">
      <c r="A1028" s="474" t="s">
        <v>663</v>
      </c>
      <c r="B1028" s="475"/>
      <c r="C1028" s="476"/>
      <c r="D1028" s="476"/>
      <c r="E1028" s="477" t="s">
        <v>664</v>
      </c>
      <c r="F1028" s="478"/>
      <c r="G1028" s="479"/>
      <c r="H1028" s="477" t="s">
        <v>665</v>
      </c>
      <c r="I1028" s="478"/>
      <c r="J1028" s="479"/>
      <c r="K1028" s="480"/>
      <c r="L1028" s="481"/>
    </row>
    <row r="1029" spans="1:14" ht="15.75">
      <c r="A1029" s="482" t="s">
        <v>667</v>
      </c>
      <c r="B1029" s="483"/>
      <c r="C1029" s="484" t="s">
        <v>668</v>
      </c>
      <c r="D1029" s="484" t="s">
        <v>669</v>
      </c>
      <c r="E1029" s="477" t="s">
        <v>670</v>
      </c>
      <c r="F1029" s="478"/>
      <c r="G1029" s="479"/>
      <c r="H1029" s="477" t="s">
        <v>670</v>
      </c>
      <c r="I1029" s="478"/>
      <c r="J1029" s="479"/>
      <c r="K1029" s="485" t="s">
        <v>666</v>
      </c>
      <c r="L1029" s="486"/>
    </row>
    <row r="1030" spans="1:14" ht="15.75">
      <c r="A1030" s="487" t="s">
        <v>672</v>
      </c>
      <c r="B1030" s="488" t="s">
        <v>673</v>
      </c>
      <c r="C1030" s="489"/>
      <c r="D1030" s="489"/>
      <c r="E1030" s="487" t="s">
        <v>674</v>
      </c>
      <c r="F1030" s="490" t="s">
        <v>675</v>
      </c>
      <c r="G1030" s="491"/>
      <c r="H1030" s="487" t="s">
        <v>674</v>
      </c>
      <c r="I1030" s="474" t="s">
        <v>675</v>
      </c>
      <c r="J1030" s="475"/>
      <c r="K1030" s="485" t="s">
        <v>671</v>
      </c>
      <c r="L1030" s="486"/>
    </row>
    <row r="1031" spans="1:14">
      <c r="A1031" s="492">
        <v>1</v>
      </c>
      <c r="B1031" s="493">
        <v>2</v>
      </c>
      <c r="C1031" s="492">
        <v>3</v>
      </c>
      <c r="D1031" s="492">
        <v>4</v>
      </c>
      <c r="E1031" s="492">
        <v>5</v>
      </c>
      <c r="F1031" s="494">
        <v>6</v>
      </c>
      <c r="G1031" s="495"/>
      <c r="H1031" s="492">
        <v>7</v>
      </c>
      <c r="I1031" s="494">
        <v>8</v>
      </c>
      <c r="J1031" s="495"/>
      <c r="K1031" s="494">
        <v>9</v>
      </c>
      <c r="L1031" s="495"/>
    </row>
    <row r="1032" spans="1:14">
      <c r="A1032" s="124"/>
      <c r="B1032" s="125"/>
      <c r="C1032" s="124"/>
      <c r="D1032" s="124"/>
      <c r="E1032" s="124"/>
      <c r="F1032" s="6"/>
      <c r="G1032" s="162"/>
      <c r="H1032" s="124"/>
      <c r="I1032" s="6"/>
      <c r="J1032" s="162"/>
      <c r="K1032" s="160"/>
      <c r="L1032" s="162"/>
    </row>
    <row r="1033" spans="1:14">
      <c r="A1033" s="124"/>
      <c r="B1033" s="125"/>
      <c r="C1033" s="125"/>
      <c r="D1033" s="124"/>
      <c r="E1033" s="124"/>
      <c r="F1033" s="6"/>
      <c r="G1033" s="162"/>
      <c r="H1033" s="124"/>
      <c r="I1033" s="6"/>
      <c r="J1033" s="162"/>
      <c r="K1033" s="160"/>
      <c r="L1033" s="162"/>
    </row>
    <row r="1034" spans="1:14" ht="16.5">
      <c r="A1034" s="124"/>
      <c r="B1034" s="125"/>
      <c r="C1034" s="299" t="s">
        <v>850</v>
      </c>
      <c r="D1034" s="124"/>
      <c r="E1034" s="340"/>
      <c r="F1034" s="315"/>
      <c r="G1034" s="312"/>
      <c r="H1034" s="340"/>
      <c r="I1034" s="315"/>
      <c r="J1034" s="312"/>
      <c r="K1034" s="316"/>
      <c r="L1034" s="312"/>
    </row>
    <row r="1035" spans="1:14" ht="16.5">
      <c r="A1035" s="124"/>
      <c r="B1035" s="191"/>
      <c r="C1035" s="124"/>
      <c r="D1035" s="413"/>
      <c r="E1035" s="340"/>
      <c r="F1035" s="315"/>
      <c r="G1035" s="312"/>
      <c r="H1035" s="340"/>
      <c r="I1035" s="315"/>
      <c r="J1035" s="312"/>
      <c r="K1035" s="316"/>
      <c r="L1035" s="312"/>
    </row>
    <row r="1036" spans="1:14" ht="16.5">
      <c r="A1036" s="308">
        <v>1</v>
      </c>
      <c r="B1036" s="341"/>
      <c r="C1036" s="77" t="s">
        <v>746</v>
      </c>
      <c r="D1036" s="319" t="s">
        <v>1148</v>
      </c>
      <c r="E1036" s="340"/>
      <c r="F1036" s="315" t="s">
        <v>36</v>
      </c>
      <c r="G1036" s="312">
        <v>66000</v>
      </c>
      <c r="H1036" s="340"/>
      <c r="I1036" s="315" t="s">
        <v>36</v>
      </c>
      <c r="J1036" s="312">
        <v>66000</v>
      </c>
      <c r="K1036" s="316" t="s">
        <v>36</v>
      </c>
      <c r="L1036" s="312">
        <f>J1036-G1036</f>
        <v>0</v>
      </c>
      <c r="N1036" s="46"/>
    </row>
    <row r="1037" spans="1:14" ht="16.5">
      <c r="A1037" s="308"/>
      <c r="B1037" s="341"/>
      <c r="C1037" s="77"/>
      <c r="D1037" s="319"/>
      <c r="E1037" s="340"/>
      <c r="F1037" s="315"/>
      <c r="G1037" s="312"/>
      <c r="H1037" s="340"/>
      <c r="I1037" s="315"/>
      <c r="J1037" s="312"/>
      <c r="K1037" s="316"/>
      <c r="L1037" s="312"/>
    </row>
    <row r="1038" spans="1:14" ht="16.5">
      <c r="A1038" s="308">
        <v>2</v>
      </c>
      <c r="B1038" s="341"/>
      <c r="C1038" s="77" t="s">
        <v>746</v>
      </c>
      <c r="D1038" s="319" t="s">
        <v>1149</v>
      </c>
      <c r="E1038" s="340"/>
      <c r="F1038" s="315"/>
      <c r="G1038" s="312">
        <v>66000</v>
      </c>
      <c r="H1038" s="340"/>
      <c r="I1038" s="315"/>
      <c r="J1038" s="312">
        <v>66000</v>
      </c>
      <c r="K1038" s="316"/>
      <c r="L1038" s="312">
        <f>J1038-G1038</f>
        <v>0</v>
      </c>
      <c r="N1038" s="46"/>
    </row>
    <row r="1039" spans="1:14" ht="16.5">
      <c r="A1039" s="124"/>
      <c r="B1039" s="341"/>
      <c r="C1039" s="77"/>
      <c r="D1039" s="319"/>
      <c r="E1039" s="340"/>
      <c r="F1039" s="315"/>
      <c r="G1039" s="312"/>
      <c r="H1039" s="340"/>
      <c r="I1039" s="315"/>
      <c r="J1039" s="312"/>
      <c r="K1039" s="316"/>
      <c r="L1039" s="312"/>
    </row>
    <row r="1040" spans="1:14" ht="16.5">
      <c r="A1040" s="124"/>
      <c r="B1040" s="341"/>
      <c r="C1040" s="77"/>
      <c r="D1040" s="319"/>
      <c r="E1040" s="340"/>
      <c r="F1040" s="315"/>
      <c r="G1040" s="312"/>
      <c r="H1040" s="340"/>
      <c r="I1040" s="315"/>
      <c r="J1040" s="312"/>
      <c r="K1040" s="316"/>
      <c r="L1040" s="312"/>
    </row>
    <row r="1041" spans="1:12" ht="16.5">
      <c r="A1041" s="426"/>
      <c r="B1041" s="427"/>
      <c r="C1041" s="387" t="s">
        <v>743</v>
      </c>
      <c r="D1041" s="450"/>
      <c r="E1041" s="451"/>
      <c r="F1041" s="389" t="s">
        <v>36</v>
      </c>
      <c r="G1041" s="390">
        <f>SUM(G1033:G1040)</f>
        <v>132000</v>
      </c>
      <c r="H1041" s="451"/>
      <c r="I1041" s="389" t="s">
        <v>36</v>
      </c>
      <c r="J1041" s="390">
        <f>SUM(J1033:J1040)</f>
        <v>132000</v>
      </c>
      <c r="K1041" s="391" t="s">
        <v>36</v>
      </c>
      <c r="L1041" s="390">
        <f>SUM(L1034:L1040)</f>
        <v>0</v>
      </c>
    </row>
    <row r="1042" spans="1:12" ht="16.5">
      <c r="A1042" s="124"/>
      <c r="B1042" s="341"/>
      <c r="C1042" s="77"/>
      <c r="D1042" s="319"/>
      <c r="E1042" s="340"/>
      <c r="F1042" s="315"/>
      <c r="G1042" s="312"/>
      <c r="H1042" s="340"/>
      <c r="I1042" s="315"/>
      <c r="J1042" s="312"/>
      <c r="K1042" s="316"/>
      <c r="L1042" s="312"/>
    </row>
    <row r="1043" spans="1:12" ht="16.5">
      <c r="A1043" s="124"/>
      <c r="B1043" s="341"/>
      <c r="C1043" s="77"/>
      <c r="D1043" s="319"/>
      <c r="E1043" s="340"/>
      <c r="F1043" s="315"/>
      <c r="G1043" s="312"/>
      <c r="H1043" s="340"/>
      <c r="I1043" s="315"/>
      <c r="J1043" s="312"/>
      <c r="K1043" s="316"/>
      <c r="L1043" s="312"/>
    </row>
    <row r="1044" spans="1:12" ht="16.5">
      <c r="A1044" s="124"/>
      <c r="B1044" s="341"/>
      <c r="C1044" s="77"/>
      <c r="D1044" s="319"/>
      <c r="E1044" s="340"/>
      <c r="F1044" s="315"/>
      <c r="G1044" s="312"/>
      <c r="H1044" s="340"/>
      <c r="I1044" s="315"/>
      <c r="J1044" s="312"/>
      <c r="K1044" s="316"/>
      <c r="L1044" s="312"/>
    </row>
    <row r="1045" spans="1:12" ht="16.5">
      <c r="A1045" s="124"/>
      <c r="B1045" s="341"/>
      <c r="C1045" s="77"/>
      <c r="D1045" s="319"/>
      <c r="E1045" s="340"/>
      <c r="F1045" s="315"/>
      <c r="G1045" s="312"/>
      <c r="H1045" s="340"/>
      <c r="I1045" s="315"/>
      <c r="J1045" s="312"/>
      <c r="K1045" s="316"/>
      <c r="L1045" s="312"/>
    </row>
    <row r="1046" spans="1:12" ht="16.5">
      <c r="A1046" s="127"/>
      <c r="B1046" s="412"/>
      <c r="C1046" s="398"/>
      <c r="D1046" s="355"/>
      <c r="E1046" s="405"/>
      <c r="F1046" s="326"/>
      <c r="G1046" s="329"/>
      <c r="H1046" s="405"/>
      <c r="I1046" s="326"/>
      <c r="J1046" s="329"/>
      <c r="K1046" s="399"/>
      <c r="L1046" s="329"/>
    </row>
    <row r="1048" spans="1:12" ht="15.75">
      <c r="B1048" s="497" t="s">
        <v>703</v>
      </c>
      <c r="D1048" s="497" t="s">
        <v>1080</v>
      </c>
      <c r="E1048" s="497"/>
      <c r="F1048" s="497"/>
      <c r="G1048" s="497"/>
      <c r="H1048" s="497" t="s">
        <v>1081</v>
      </c>
      <c r="I1048" s="176"/>
      <c r="J1048" s="176"/>
    </row>
    <row r="1051" spans="1:12">
      <c r="C1051" s="201" t="s">
        <v>1146</v>
      </c>
      <c r="D1051" s="201" t="s">
        <v>1083</v>
      </c>
      <c r="E1051" s="201"/>
      <c r="F1051" s="201"/>
      <c r="G1051" s="201"/>
      <c r="H1051" s="201" t="s">
        <v>1084</v>
      </c>
      <c r="J1051" s="201"/>
      <c r="K1051" s="201"/>
      <c r="L1051" s="201"/>
    </row>
    <row r="1052" spans="1:12">
      <c r="C1052" s="334" t="s">
        <v>1085</v>
      </c>
      <c r="D1052" s="334" t="s">
        <v>1086</v>
      </c>
      <c r="E1052" s="334"/>
      <c r="H1052" s="334" t="s">
        <v>1087</v>
      </c>
      <c r="J1052" s="334"/>
      <c r="K1052" s="334"/>
    </row>
    <row r="1053" spans="1:12">
      <c r="C1053" t="s">
        <v>1147</v>
      </c>
      <c r="D1053" s="334" t="s">
        <v>1088</v>
      </c>
      <c r="E1053" s="334"/>
    </row>
    <row r="1054" spans="1:12">
      <c r="D1054" s="334" t="s">
        <v>1089</v>
      </c>
      <c r="E1054" s="334"/>
    </row>
    <row r="1055" spans="1:12">
      <c r="D1055" s="334"/>
      <c r="E1055" s="334"/>
    </row>
    <row r="1056" spans="1:12">
      <c r="D1056" s="334"/>
      <c r="E1056" s="334"/>
    </row>
    <row r="1057" spans="1:14">
      <c r="A1057" s="1" t="s">
        <v>857</v>
      </c>
      <c r="B1057" s="1"/>
      <c r="C1057" s="1"/>
      <c r="L1057" s="1" t="s">
        <v>1075</v>
      </c>
    </row>
    <row r="1058" spans="1:14">
      <c r="A1058" s="1" t="s">
        <v>1121</v>
      </c>
      <c r="B1058" s="256"/>
      <c r="C1058" s="256"/>
    </row>
    <row r="1060" spans="1:14" ht="18">
      <c r="A1060" s="471" t="s">
        <v>1077</v>
      </c>
      <c r="B1060" s="471"/>
      <c r="C1060" s="471"/>
      <c r="D1060" s="471"/>
      <c r="E1060" s="471"/>
      <c r="F1060" s="471"/>
      <c r="G1060" s="471"/>
      <c r="H1060" s="471"/>
      <c r="I1060" s="471"/>
      <c r="J1060" s="471"/>
      <c r="K1060" s="471"/>
      <c r="L1060" s="471"/>
    </row>
    <row r="1061" spans="1:14" ht="15.75">
      <c r="A1061" s="472" t="s">
        <v>1150</v>
      </c>
      <c r="B1061" s="472"/>
      <c r="C1061" s="472"/>
      <c r="D1061" s="472"/>
      <c r="E1061" s="472"/>
      <c r="F1061" s="472"/>
      <c r="G1061" s="472"/>
      <c r="H1061" s="472"/>
      <c r="I1061" s="472"/>
      <c r="J1061" s="472"/>
      <c r="K1061" s="472"/>
      <c r="L1061" s="472"/>
    </row>
    <row r="1062" spans="1:14">
      <c r="A1062" s="473"/>
      <c r="B1062" s="473"/>
      <c r="C1062" s="473"/>
      <c r="D1062" s="473"/>
      <c r="E1062" s="473"/>
      <c r="F1062" s="473"/>
      <c r="G1062" s="473"/>
      <c r="H1062" s="473"/>
      <c r="I1062" s="473"/>
      <c r="J1062" s="473"/>
      <c r="K1062" s="473"/>
      <c r="L1062" s="473"/>
    </row>
    <row r="1064" spans="1:14" ht="15.75">
      <c r="A1064" s="474" t="s">
        <v>663</v>
      </c>
      <c r="B1064" s="475"/>
      <c r="C1064" s="476"/>
      <c r="D1064" s="476"/>
      <c r="E1064" s="477" t="s">
        <v>664</v>
      </c>
      <c r="F1064" s="478"/>
      <c r="G1064" s="479"/>
      <c r="H1064" s="477" t="s">
        <v>665</v>
      </c>
      <c r="I1064" s="478"/>
      <c r="J1064" s="479"/>
      <c r="K1064" s="480"/>
      <c r="L1064" s="481"/>
    </row>
    <row r="1065" spans="1:14" ht="15.75">
      <c r="A1065" s="482" t="s">
        <v>667</v>
      </c>
      <c r="B1065" s="483"/>
      <c r="C1065" s="484" t="s">
        <v>668</v>
      </c>
      <c r="D1065" s="484" t="s">
        <v>669</v>
      </c>
      <c r="E1065" s="477" t="s">
        <v>670</v>
      </c>
      <c r="F1065" s="478"/>
      <c r="G1065" s="479"/>
      <c r="H1065" s="477" t="s">
        <v>670</v>
      </c>
      <c r="I1065" s="478"/>
      <c r="J1065" s="479"/>
      <c r="K1065" s="485" t="s">
        <v>666</v>
      </c>
      <c r="L1065" s="486"/>
    </row>
    <row r="1066" spans="1:14" ht="15.75">
      <c r="A1066" s="487" t="s">
        <v>672</v>
      </c>
      <c r="B1066" s="488" t="s">
        <v>673</v>
      </c>
      <c r="C1066" s="489"/>
      <c r="D1066" s="489"/>
      <c r="E1066" s="487" t="s">
        <v>674</v>
      </c>
      <c r="F1066" s="490" t="s">
        <v>675</v>
      </c>
      <c r="G1066" s="491"/>
      <c r="H1066" s="487" t="s">
        <v>674</v>
      </c>
      <c r="I1066" s="474" t="s">
        <v>675</v>
      </c>
      <c r="J1066" s="475"/>
      <c r="K1066" s="485" t="s">
        <v>671</v>
      </c>
      <c r="L1066" s="486"/>
    </row>
    <row r="1067" spans="1:14">
      <c r="A1067" s="492">
        <v>1</v>
      </c>
      <c r="B1067" s="493">
        <v>2</v>
      </c>
      <c r="C1067" s="492">
        <v>3</v>
      </c>
      <c r="D1067" s="492">
        <v>4</v>
      </c>
      <c r="E1067" s="492">
        <v>5</v>
      </c>
      <c r="F1067" s="494">
        <v>6</v>
      </c>
      <c r="G1067" s="495"/>
      <c r="H1067" s="492">
        <v>7</v>
      </c>
      <c r="I1067" s="494">
        <v>8</v>
      </c>
      <c r="J1067" s="495"/>
      <c r="K1067" s="494">
        <v>9</v>
      </c>
      <c r="L1067" s="495"/>
    </row>
    <row r="1068" spans="1:14">
      <c r="A1068" s="124"/>
      <c r="B1068" s="125"/>
      <c r="C1068" s="124"/>
      <c r="D1068" s="124"/>
      <c r="E1068" s="124"/>
      <c r="F1068" s="6"/>
      <c r="G1068" s="125"/>
      <c r="H1068" s="124"/>
      <c r="I1068" s="6"/>
      <c r="J1068" s="125"/>
      <c r="K1068" s="160"/>
      <c r="L1068" s="125"/>
    </row>
    <row r="1069" spans="1:14" ht="16.5">
      <c r="A1069" s="308"/>
      <c r="B1069" s="233"/>
      <c r="C1069" s="299" t="s">
        <v>676</v>
      </c>
      <c r="D1069" s="319"/>
      <c r="E1069" s="310"/>
      <c r="F1069" s="315"/>
      <c r="G1069" s="312"/>
      <c r="H1069" s="310"/>
      <c r="I1069" s="315"/>
      <c r="J1069" s="312"/>
      <c r="K1069" s="316"/>
      <c r="L1069" s="312"/>
    </row>
    <row r="1070" spans="1:14" ht="16.5">
      <c r="A1070" s="308"/>
      <c r="B1070" s="233"/>
      <c r="C1070" s="77"/>
      <c r="D1070" s="319"/>
      <c r="E1070" s="310"/>
      <c r="F1070" s="315"/>
      <c r="G1070" s="312"/>
      <c r="H1070" s="310"/>
      <c r="I1070" s="315"/>
      <c r="J1070" s="312"/>
      <c r="K1070" s="316"/>
      <c r="L1070" s="312"/>
    </row>
    <row r="1071" spans="1:14" ht="16.5">
      <c r="A1071" s="308">
        <v>1</v>
      </c>
      <c r="B1071" s="233"/>
      <c r="C1071" s="77" t="s">
        <v>1005</v>
      </c>
      <c r="D1071" s="319"/>
      <c r="E1071" s="310"/>
      <c r="F1071" s="315"/>
      <c r="G1071" s="312"/>
      <c r="H1071" s="310"/>
      <c r="I1071" s="315"/>
      <c r="J1071" s="312"/>
      <c r="K1071" s="316"/>
      <c r="L1071" s="312"/>
    </row>
    <row r="1072" spans="1:14" ht="16.5">
      <c r="A1072" s="308"/>
      <c r="B1072" s="233"/>
      <c r="C1072" s="77" t="s">
        <v>1006</v>
      </c>
      <c r="D1072" s="319" t="s">
        <v>1007</v>
      </c>
      <c r="E1072" s="310" t="s">
        <v>1008</v>
      </c>
      <c r="F1072" s="315"/>
      <c r="G1072" s="312">
        <v>389256</v>
      </c>
      <c r="H1072" s="310" t="s">
        <v>1009</v>
      </c>
      <c r="I1072" s="315"/>
      <c r="J1072" s="312">
        <v>423336</v>
      </c>
      <c r="K1072" s="316"/>
      <c r="L1072" s="312">
        <v>34080</v>
      </c>
      <c r="N1072" s="46"/>
    </row>
    <row r="1073" spans="1:14" ht="16.5">
      <c r="A1073" s="308"/>
      <c r="B1073" s="233"/>
      <c r="C1073" s="77"/>
      <c r="D1073" s="319"/>
      <c r="E1073" s="310"/>
      <c r="F1073" s="315"/>
      <c r="G1073" s="312"/>
      <c r="H1073" s="310"/>
      <c r="I1073" s="315"/>
      <c r="J1073" s="312"/>
      <c r="K1073" s="316"/>
      <c r="L1073" s="312"/>
    </row>
    <row r="1074" spans="1:14" ht="16.5">
      <c r="A1074" s="308">
        <v>2</v>
      </c>
      <c r="B1074" s="233"/>
      <c r="C1074" s="77" t="s">
        <v>1010</v>
      </c>
      <c r="D1074" s="319" t="s">
        <v>1011</v>
      </c>
      <c r="E1074" s="310" t="s">
        <v>873</v>
      </c>
      <c r="F1074" s="315"/>
      <c r="G1074" s="312">
        <v>163956</v>
      </c>
      <c r="H1074" s="310" t="s">
        <v>881</v>
      </c>
      <c r="I1074" s="315"/>
      <c r="J1074" s="312">
        <v>168468</v>
      </c>
      <c r="K1074" s="316"/>
      <c r="L1074" s="312">
        <v>4512</v>
      </c>
      <c r="N1074" s="46"/>
    </row>
    <row r="1075" spans="1:14" ht="16.5">
      <c r="A1075" s="308"/>
      <c r="B1075" s="233"/>
      <c r="C1075" s="77"/>
      <c r="D1075" s="319"/>
      <c r="E1075" s="310"/>
      <c r="F1075" s="315"/>
      <c r="G1075" s="312"/>
      <c r="H1075" s="310"/>
      <c r="I1075" s="315"/>
      <c r="J1075" s="312"/>
      <c r="K1075" s="316"/>
      <c r="L1075" s="312"/>
    </row>
    <row r="1076" spans="1:14" ht="16.5">
      <c r="A1076" s="308">
        <v>3</v>
      </c>
      <c r="B1076" s="233"/>
      <c r="C1076" s="77" t="s">
        <v>1010</v>
      </c>
      <c r="D1076" s="319" t="s">
        <v>1012</v>
      </c>
      <c r="E1076" s="310" t="s">
        <v>873</v>
      </c>
      <c r="F1076" s="315"/>
      <c r="G1076" s="312">
        <v>163956</v>
      </c>
      <c r="H1076" s="310" t="s">
        <v>881</v>
      </c>
      <c r="I1076" s="315"/>
      <c r="J1076" s="312">
        <v>168468</v>
      </c>
      <c r="K1076" s="316"/>
      <c r="L1076" s="312">
        <v>4512</v>
      </c>
      <c r="N1076" s="46"/>
    </row>
    <row r="1077" spans="1:14" ht="16.5">
      <c r="A1077" s="308"/>
      <c r="B1077" s="233"/>
      <c r="C1077" s="77"/>
      <c r="D1077" s="319"/>
      <c r="E1077" s="310"/>
      <c r="F1077" s="315"/>
      <c r="G1077" s="312"/>
      <c r="H1077" s="310"/>
      <c r="I1077" s="315"/>
      <c r="J1077" s="312"/>
      <c r="K1077" s="316"/>
      <c r="L1077" s="312"/>
    </row>
    <row r="1078" spans="1:14" ht="16.5">
      <c r="A1078" s="426"/>
      <c r="B1078" s="427"/>
      <c r="C1078" s="387" t="s">
        <v>743</v>
      </c>
      <c r="D1078" s="450"/>
      <c r="E1078" s="451"/>
      <c r="F1078" s="389" t="s">
        <v>36</v>
      </c>
      <c r="G1078" s="390">
        <f>SUM(G1071:G1077)</f>
        <v>717168</v>
      </c>
      <c r="H1078" s="451"/>
      <c r="I1078" s="389" t="s">
        <v>36</v>
      </c>
      <c r="J1078" s="390">
        <f>SUM(J1071:J1077)</f>
        <v>760272</v>
      </c>
      <c r="K1078" s="391" t="s">
        <v>36</v>
      </c>
      <c r="L1078" s="390">
        <f>SUM(L1071:L1077)</f>
        <v>43104</v>
      </c>
      <c r="N1078" s="45"/>
    </row>
    <row r="1079" spans="1:14" ht="16.5">
      <c r="A1079" s="308"/>
      <c r="B1079" s="233"/>
      <c r="C1079" s="233"/>
      <c r="D1079" s="319"/>
      <c r="E1079" s="310"/>
      <c r="F1079" s="315"/>
      <c r="G1079" s="312"/>
      <c r="H1079" s="310"/>
      <c r="I1079" s="315"/>
      <c r="J1079" s="312"/>
      <c r="K1079" s="316"/>
      <c r="L1079" s="312"/>
    </row>
    <row r="1080" spans="1:14" ht="16.5">
      <c r="A1080" s="308"/>
      <c r="B1080" s="233"/>
      <c r="C1080" s="233"/>
      <c r="D1080" s="319"/>
      <c r="E1080" s="310"/>
      <c r="F1080" s="315"/>
      <c r="G1080" s="312"/>
      <c r="H1080" s="310"/>
      <c r="I1080" s="315"/>
      <c r="J1080" s="312"/>
      <c r="K1080" s="316"/>
      <c r="L1080" s="312"/>
    </row>
    <row r="1081" spans="1:14">
      <c r="A1081" s="124"/>
      <c r="B1081" s="125"/>
      <c r="C1081" s="124"/>
      <c r="D1081" s="124"/>
      <c r="E1081" s="124"/>
      <c r="F1081" s="6"/>
      <c r="G1081" s="125"/>
      <c r="H1081" s="124"/>
      <c r="I1081" s="6"/>
      <c r="J1081" s="125"/>
      <c r="K1081" s="160"/>
      <c r="L1081" s="125"/>
    </row>
    <row r="1082" spans="1:14">
      <c r="A1082" s="127"/>
      <c r="B1082" s="129"/>
      <c r="C1082" s="127"/>
      <c r="D1082" s="127"/>
      <c r="E1082" s="127"/>
      <c r="F1082" s="128"/>
      <c r="G1082" s="129"/>
      <c r="H1082" s="127"/>
      <c r="I1082" s="128"/>
      <c r="J1082" s="129"/>
      <c r="K1082" s="404"/>
      <c r="L1082" s="129"/>
    </row>
    <row r="1084" spans="1:14" ht="15.75">
      <c r="B1084" s="497" t="s">
        <v>703</v>
      </c>
      <c r="D1084" s="497" t="s">
        <v>1080</v>
      </c>
      <c r="E1084" s="497"/>
      <c r="F1084" s="497"/>
      <c r="G1084" s="497"/>
      <c r="H1084" s="497" t="s">
        <v>1081</v>
      </c>
      <c r="I1084" s="176"/>
      <c r="J1084" s="176"/>
    </row>
    <row r="1087" spans="1:14">
      <c r="C1087" s="201" t="s">
        <v>1151</v>
      </c>
      <c r="D1087" s="201" t="s">
        <v>1083</v>
      </c>
      <c r="E1087" s="201"/>
      <c r="F1087" s="201"/>
      <c r="G1087" s="201"/>
      <c r="H1087" s="201" t="s">
        <v>1084</v>
      </c>
      <c r="J1087" s="201"/>
      <c r="K1087" s="201"/>
      <c r="L1087" s="201"/>
    </row>
    <row r="1088" spans="1:14">
      <c r="C1088" s="334" t="s">
        <v>1085</v>
      </c>
      <c r="D1088" s="334" t="s">
        <v>1086</v>
      </c>
      <c r="E1088" s="334"/>
      <c r="H1088" s="334" t="s">
        <v>1087</v>
      </c>
      <c r="J1088" s="334"/>
      <c r="K1088" s="334"/>
    </row>
    <row r="1089" spans="1:12">
      <c r="C1089" s="334" t="s">
        <v>1152</v>
      </c>
      <c r="D1089" s="334" t="s">
        <v>1088</v>
      </c>
      <c r="E1089" s="334"/>
    </row>
    <row r="1090" spans="1:12">
      <c r="D1090" s="334" t="s">
        <v>1089</v>
      </c>
      <c r="E1090" s="334"/>
    </row>
    <row r="1091" spans="1:12">
      <c r="D1091" s="334"/>
      <c r="E1091" s="334"/>
    </row>
    <row r="1092" spans="1:12">
      <c r="D1092" s="334"/>
      <c r="E1092" s="334"/>
    </row>
    <row r="1093" spans="1:12">
      <c r="A1093" s="1" t="s">
        <v>857</v>
      </c>
      <c r="B1093" s="1"/>
      <c r="C1093" s="1"/>
      <c r="L1093" s="1" t="s">
        <v>1075</v>
      </c>
    </row>
    <row r="1094" spans="1:12">
      <c r="A1094" s="1" t="s">
        <v>1153</v>
      </c>
      <c r="B1094" s="256"/>
      <c r="C1094" s="256"/>
    </row>
    <row r="1096" spans="1:12" ht="18">
      <c r="A1096" s="471" t="s">
        <v>1077</v>
      </c>
      <c r="B1096" s="471"/>
      <c r="C1096" s="471"/>
      <c r="D1096" s="471"/>
      <c r="E1096" s="471"/>
      <c r="F1096" s="471"/>
      <c r="G1096" s="471"/>
      <c r="H1096" s="471"/>
      <c r="I1096" s="471"/>
      <c r="J1096" s="471"/>
      <c r="K1096" s="471"/>
      <c r="L1096" s="471"/>
    </row>
    <row r="1097" spans="1:12" ht="15.75">
      <c r="A1097" s="472" t="s">
        <v>1150</v>
      </c>
      <c r="B1097" s="472"/>
      <c r="C1097" s="472"/>
      <c r="D1097" s="472"/>
      <c r="E1097" s="472"/>
      <c r="F1097" s="472"/>
      <c r="G1097" s="472"/>
      <c r="H1097" s="472"/>
      <c r="I1097" s="472"/>
      <c r="J1097" s="472"/>
      <c r="K1097" s="472"/>
      <c r="L1097" s="472"/>
    </row>
    <row r="1098" spans="1:12">
      <c r="A1098" s="473"/>
      <c r="B1098" s="473"/>
      <c r="C1098" s="473"/>
      <c r="D1098" s="473"/>
      <c r="E1098" s="473"/>
      <c r="F1098" s="473"/>
      <c r="G1098" s="473"/>
      <c r="H1098" s="473"/>
      <c r="I1098" s="473"/>
      <c r="J1098" s="473"/>
      <c r="K1098" s="473"/>
      <c r="L1098" s="473"/>
    </row>
    <row r="1100" spans="1:12" ht="15.75">
      <c r="A1100" s="474" t="s">
        <v>663</v>
      </c>
      <c r="B1100" s="475"/>
      <c r="C1100" s="476"/>
      <c r="D1100" s="476"/>
      <c r="E1100" s="477" t="s">
        <v>664</v>
      </c>
      <c r="F1100" s="478"/>
      <c r="G1100" s="479"/>
      <c r="H1100" s="477" t="s">
        <v>665</v>
      </c>
      <c r="I1100" s="478"/>
      <c r="J1100" s="479"/>
      <c r="K1100" s="480"/>
      <c r="L1100" s="481"/>
    </row>
    <row r="1101" spans="1:12" ht="15.75">
      <c r="A1101" s="482" t="s">
        <v>667</v>
      </c>
      <c r="B1101" s="483"/>
      <c r="C1101" s="484" t="s">
        <v>668</v>
      </c>
      <c r="D1101" s="484" t="s">
        <v>669</v>
      </c>
      <c r="E1101" s="477" t="s">
        <v>670</v>
      </c>
      <c r="F1101" s="478"/>
      <c r="G1101" s="479"/>
      <c r="H1101" s="477" t="s">
        <v>670</v>
      </c>
      <c r="I1101" s="478"/>
      <c r="J1101" s="479"/>
      <c r="K1101" s="485" t="s">
        <v>666</v>
      </c>
      <c r="L1101" s="486"/>
    </row>
    <row r="1102" spans="1:12" ht="15.75">
      <c r="A1102" s="487" t="s">
        <v>672</v>
      </c>
      <c r="B1102" s="488" t="s">
        <v>673</v>
      </c>
      <c r="C1102" s="489"/>
      <c r="D1102" s="489"/>
      <c r="E1102" s="487" t="s">
        <v>674</v>
      </c>
      <c r="F1102" s="490" t="s">
        <v>675</v>
      </c>
      <c r="G1102" s="491"/>
      <c r="H1102" s="487" t="s">
        <v>674</v>
      </c>
      <c r="I1102" s="474" t="s">
        <v>675</v>
      </c>
      <c r="J1102" s="475"/>
      <c r="K1102" s="485" t="s">
        <v>671</v>
      </c>
      <c r="L1102" s="486"/>
    </row>
    <row r="1103" spans="1:12">
      <c r="A1103" s="492">
        <v>1</v>
      </c>
      <c r="B1103" s="493">
        <v>2</v>
      </c>
      <c r="C1103" s="492">
        <v>3</v>
      </c>
      <c r="D1103" s="492">
        <v>4</v>
      </c>
      <c r="E1103" s="492">
        <v>5</v>
      </c>
      <c r="F1103" s="494">
        <v>6</v>
      </c>
      <c r="G1103" s="495"/>
      <c r="H1103" s="492">
        <v>7</v>
      </c>
      <c r="I1103" s="494">
        <v>8</v>
      </c>
      <c r="J1103" s="495"/>
      <c r="K1103" s="494">
        <v>9</v>
      </c>
      <c r="L1103" s="495"/>
    </row>
    <row r="1104" spans="1:12" ht="16.5">
      <c r="A1104" s="124"/>
      <c r="B1104" s="125"/>
      <c r="C1104" s="124"/>
      <c r="D1104" s="124"/>
      <c r="E1104" s="340"/>
      <c r="F1104" s="315"/>
      <c r="G1104" s="312"/>
      <c r="H1104" s="340"/>
      <c r="I1104" s="315"/>
      <c r="J1104" s="312"/>
      <c r="K1104" s="316"/>
      <c r="L1104" s="312"/>
    </row>
    <row r="1105" spans="1:12" ht="16.5">
      <c r="A1105" s="124"/>
      <c r="B1105" s="125"/>
      <c r="C1105" s="299" t="s">
        <v>850</v>
      </c>
      <c r="D1105" s="124"/>
      <c r="E1105" s="340"/>
      <c r="F1105" s="315"/>
      <c r="G1105" s="312"/>
      <c r="H1105" s="340"/>
      <c r="I1105" s="315"/>
      <c r="J1105" s="312"/>
      <c r="K1105" s="316"/>
      <c r="L1105" s="312"/>
    </row>
    <row r="1106" spans="1:12" ht="16.5">
      <c r="A1106" s="124"/>
      <c r="B1106" s="341"/>
      <c r="C1106" s="395"/>
      <c r="D1106" s="525"/>
      <c r="E1106" s="340"/>
      <c r="F1106" s="315"/>
      <c r="G1106" s="312"/>
      <c r="H1106" s="340"/>
      <c r="I1106" s="315"/>
      <c r="J1106" s="312"/>
      <c r="K1106" s="316"/>
      <c r="L1106" s="312"/>
    </row>
    <row r="1107" spans="1:12" ht="16.5">
      <c r="A1107" s="308">
        <v>1</v>
      </c>
      <c r="B1107" s="341"/>
      <c r="C1107" s="77" t="s">
        <v>746</v>
      </c>
      <c r="D1107" s="319" t="s">
        <v>1013</v>
      </c>
      <c r="E1107" s="340"/>
      <c r="F1107" s="315" t="s">
        <v>36</v>
      </c>
      <c r="G1107" s="312">
        <v>66000</v>
      </c>
      <c r="H1107" s="340"/>
      <c r="I1107" s="315" t="s">
        <v>36</v>
      </c>
      <c r="J1107" s="312">
        <v>66000</v>
      </c>
      <c r="K1107" s="316"/>
      <c r="L1107" s="312">
        <f t="shared" ref="L1107:L1115" si="2">J1107-G1107</f>
        <v>0</v>
      </c>
    </row>
    <row r="1108" spans="1:12" ht="16.5">
      <c r="A1108" s="308">
        <v>2</v>
      </c>
      <c r="B1108" s="341"/>
      <c r="C1108" s="77" t="s">
        <v>746</v>
      </c>
      <c r="D1108" s="319" t="s">
        <v>1014</v>
      </c>
      <c r="E1108" s="340"/>
      <c r="F1108" s="315"/>
      <c r="G1108" s="312">
        <v>66000</v>
      </c>
      <c r="H1108" s="340"/>
      <c r="I1108" s="315"/>
      <c r="J1108" s="312">
        <v>66000</v>
      </c>
      <c r="K1108" s="316"/>
      <c r="L1108" s="312">
        <f t="shared" si="2"/>
        <v>0</v>
      </c>
    </row>
    <row r="1109" spans="1:12" ht="16.5">
      <c r="A1109" s="308">
        <v>3</v>
      </c>
      <c r="B1109" s="341"/>
      <c r="C1109" s="77" t="s">
        <v>746</v>
      </c>
      <c r="D1109" s="319" t="s">
        <v>1015</v>
      </c>
      <c r="E1109" s="340"/>
      <c r="F1109" s="315"/>
      <c r="G1109" s="312">
        <v>66000</v>
      </c>
      <c r="H1109" s="340"/>
      <c r="I1109" s="315"/>
      <c r="J1109" s="312">
        <v>66000</v>
      </c>
      <c r="K1109" s="316"/>
      <c r="L1109" s="312">
        <f t="shared" si="2"/>
        <v>0</v>
      </c>
    </row>
    <row r="1110" spans="1:12" ht="16.5">
      <c r="A1110" s="124"/>
      <c r="B1110" s="341">
        <v>4</v>
      </c>
      <c r="C1110" s="77" t="s">
        <v>746</v>
      </c>
      <c r="D1110" s="319" t="s">
        <v>1016</v>
      </c>
      <c r="E1110" s="340"/>
      <c r="F1110" s="315"/>
      <c r="G1110" s="312">
        <v>0</v>
      </c>
      <c r="H1110" s="340"/>
      <c r="I1110" s="315"/>
      <c r="J1110" s="312">
        <v>66000</v>
      </c>
      <c r="K1110" s="316"/>
      <c r="L1110" s="312">
        <f t="shared" si="2"/>
        <v>66000</v>
      </c>
    </row>
    <row r="1111" spans="1:12" ht="16.5">
      <c r="A1111" s="124"/>
      <c r="B1111" s="341">
        <v>5</v>
      </c>
      <c r="C1111" s="77" t="s">
        <v>746</v>
      </c>
      <c r="D1111" s="319" t="s">
        <v>1017</v>
      </c>
      <c r="E1111" s="340"/>
      <c r="F1111" s="315"/>
      <c r="G1111" s="312">
        <v>0</v>
      </c>
      <c r="H1111" s="340"/>
      <c r="I1111" s="315"/>
      <c r="J1111" s="312">
        <v>66000</v>
      </c>
      <c r="K1111" s="315"/>
      <c r="L1111" s="312">
        <f t="shared" si="2"/>
        <v>66000</v>
      </c>
    </row>
    <row r="1112" spans="1:12" ht="16.5">
      <c r="A1112" s="308">
        <v>6</v>
      </c>
      <c r="B1112" s="341">
        <v>6</v>
      </c>
      <c r="C1112" s="77" t="s">
        <v>746</v>
      </c>
      <c r="D1112" s="309" t="s">
        <v>1018</v>
      </c>
      <c r="E1112" s="340"/>
      <c r="F1112" s="315"/>
      <c r="G1112" s="312">
        <v>56760</v>
      </c>
      <c r="H1112" s="340"/>
      <c r="I1112" s="315"/>
      <c r="J1112" s="312">
        <v>56760</v>
      </c>
      <c r="K1112" s="315"/>
      <c r="L1112" s="312">
        <f t="shared" si="2"/>
        <v>0</v>
      </c>
    </row>
    <row r="1113" spans="1:12" ht="16.5">
      <c r="A1113" s="308">
        <v>7</v>
      </c>
      <c r="B1113" s="308">
        <v>7</v>
      </c>
      <c r="C1113" s="77" t="s">
        <v>746</v>
      </c>
      <c r="D1113" s="309" t="s">
        <v>1019</v>
      </c>
      <c r="E1113" s="340"/>
      <c r="F1113" s="315"/>
      <c r="G1113" s="312">
        <v>56760</v>
      </c>
      <c r="H1113" s="340"/>
      <c r="I1113" s="315"/>
      <c r="J1113" s="312">
        <v>56760</v>
      </c>
      <c r="K1113" s="315"/>
      <c r="L1113" s="312">
        <f t="shared" si="2"/>
        <v>0</v>
      </c>
    </row>
    <row r="1114" spans="1:12" ht="16.5">
      <c r="A1114" s="308">
        <v>8</v>
      </c>
      <c r="B1114" s="308">
        <v>8</v>
      </c>
      <c r="C1114" s="77" t="s">
        <v>746</v>
      </c>
      <c r="D1114" s="309" t="s">
        <v>1020</v>
      </c>
      <c r="E1114" s="340"/>
      <c r="F1114" s="315"/>
      <c r="G1114" s="312">
        <v>56760</v>
      </c>
      <c r="H1114" s="340"/>
      <c r="I1114" s="315"/>
      <c r="J1114" s="312">
        <v>56760</v>
      </c>
      <c r="K1114" s="315"/>
      <c r="L1114" s="312">
        <f t="shared" si="2"/>
        <v>0</v>
      </c>
    </row>
    <row r="1115" spans="1:12" ht="16.5">
      <c r="A1115" s="308">
        <v>9</v>
      </c>
      <c r="B1115" s="308">
        <v>9</v>
      </c>
      <c r="C1115" s="77" t="s">
        <v>746</v>
      </c>
      <c r="D1115" s="309" t="s">
        <v>1021</v>
      </c>
      <c r="E1115" s="340"/>
      <c r="F1115" s="315"/>
      <c r="G1115" s="312">
        <v>56760</v>
      </c>
      <c r="H1115" s="340"/>
      <c r="I1115" s="315"/>
      <c r="J1115" s="312">
        <v>56760</v>
      </c>
      <c r="K1115" s="315"/>
      <c r="L1115" s="312">
        <f t="shared" si="2"/>
        <v>0</v>
      </c>
    </row>
    <row r="1116" spans="1:12" ht="16.5">
      <c r="A1116" s="124"/>
      <c r="B1116" s="308"/>
      <c r="C1116" s="77"/>
      <c r="D1116" s="319"/>
      <c r="E1116" s="340"/>
      <c r="F1116" s="315"/>
      <c r="G1116" s="312"/>
      <c r="H1116" s="340"/>
      <c r="I1116" s="315"/>
      <c r="J1116" s="312"/>
      <c r="K1116" s="315"/>
      <c r="L1116" s="312"/>
    </row>
    <row r="1117" spans="1:12" ht="16.5">
      <c r="A1117" s="426"/>
      <c r="B1117" s="387"/>
      <c r="C1117" s="387" t="s">
        <v>743</v>
      </c>
      <c r="D1117" s="450"/>
      <c r="E1117" s="451"/>
      <c r="F1117" s="389" t="s">
        <v>36</v>
      </c>
      <c r="G1117" s="390">
        <f>SUM(G1105:G1116)</f>
        <v>425040</v>
      </c>
      <c r="H1117" s="451"/>
      <c r="I1117" s="389" t="s">
        <v>36</v>
      </c>
      <c r="J1117" s="390">
        <f>SUM(J1105:J1116)</f>
        <v>557040</v>
      </c>
      <c r="K1117" s="389" t="s">
        <v>36</v>
      </c>
      <c r="L1117" s="390">
        <f>SUM(L1106:L1116)</f>
        <v>132000</v>
      </c>
    </row>
    <row r="1118" spans="1:12">
      <c r="A1118" s="127"/>
      <c r="B1118" s="127"/>
      <c r="C1118" s="127"/>
      <c r="D1118" s="127"/>
      <c r="E1118" s="127"/>
      <c r="F1118" s="128"/>
      <c r="G1118" s="129"/>
      <c r="H1118" s="127"/>
      <c r="I1118" s="128"/>
      <c r="J1118" s="129"/>
      <c r="K1118" s="128"/>
      <c r="L1118" s="129"/>
    </row>
    <row r="1120" spans="1:12" ht="15.75">
      <c r="B1120" s="497" t="s">
        <v>703</v>
      </c>
      <c r="D1120" s="497" t="s">
        <v>1080</v>
      </c>
      <c r="E1120" s="497"/>
      <c r="F1120" s="497"/>
      <c r="G1120" s="497"/>
      <c r="H1120" s="497" t="s">
        <v>1081</v>
      </c>
      <c r="I1120" s="176"/>
      <c r="J1120" s="176"/>
    </row>
    <row r="1123" spans="1:12">
      <c r="C1123" s="201" t="s">
        <v>1151</v>
      </c>
      <c r="D1123" s="201" t="s">
        <v>1083</v>
      </c>
      <c r="E1123" s="201"/>
      <c r="F1123" s="201"/>
      <c r="G1123" s="201"/>
      <c r="H1123" s="201" t="s">
        <v>1084</v>
      </c>
      <c r="J1123" s="201"/>
      <c r="K1123" s="201"/>
      <c r="L1123" s="201"/>
    </row>
    <row r="1124" spans="1:12">
      <c r="C1124" s="334" t="s">
        <v>1085</v>
      </c>
      <c r="D1124" s="334" t="s">
        <v>1086</v>
      </c>
      <c r="E1124" s="334"/>
      <c r="H1124" s="334" t="s">
        <v>1087</v>
      </c>
      <c r="J1124" s="334"/>
      <c r="K1124" s="334"/>
    </row>
    <row r="1125" spans="1:12">
      <c r="C1125" s="334" t="s">
        <v>1152</v>
      </c>
      <c r="D1125" s="334" t="s">
        <v>1088</v>
      </c>
      <c r="E1125" s="334"/>
    </row>
    <row r="1126" spans="1:12">
      <c r="D1126" s="334" t="s">
        <v>1089</v>
      </c>
      <c r="E1126" s="334"/>
    </row>
    <row r="1127" spans="1:12">
      <c r="D1127" s="334"/>
      <c r="E1127" s="334"/>
    </row>
    <row r="1128" spans="1:12">
      <c r="D1128" s="334"/>
      <c r="E1128" s="334"/>
    </row>
    <row r="1129" spans="1:12">
      <c r="A1129" s="1" t="s">
        <v>857</v>
      </c>
      <c r="B1129" s="1"/>
      <c r="C1129" s="1"/>
      <c r="L1129" s="1" t="s">
        <v>1075</v>
      </c>
    </row>
    <row r="1130" spans="1:12">
      <c r="A1130" s="1" t="s">
        <v>1111</v>
      </c>
      <c r="B1130" s="256"/>
      <c r="C1130" s="256"/>
    </row>
    <row r="1132" spans="1:12" ht="18">
      <c r="A1132" s="471" t="s">
        <v>1077</v>
      </c>
      <c r="B1132" s="471"/>
      <c r="C1132" s="471"/>
      <c r="D1132" s="471"/>
      <c r="E1132" s="471"/>
      <c r="F1132" s="471"/>
      <c r="G1132" s="471"/>
      <c r="H1132" s="471"/>
      <c r="I1132" s="471"/>
      <c r="J1132" s="471"/>
      <c r="K1132" s="471"/>
      <c r="L1132" s="471"/>
    </row>
    <row r="1133" spans="1:12" ht="15.75">
      <c r="A1133" s="472" t="s">
        <v>1154</v>
      </c>
      <c r="B1133" s="472"/>
      <c r="C1133" s="472"/>
      <c r="D1133" s="472"/>
      <c r="E1133" s="472"/>
      <c r="F1133" s="472"/>
      <c r="G1133" s="472"/>
      <c r="H1133" s="472"/>
      <c r="I1133" s="472"/>
      <c r="J1133" s="472"/>
      <c r="K1133" s="472"/>
      <c r="L1133" s="472"/>
    </row>
    <row r="1134" spans="1:12">
      <c r="A1134" s="473"/>
      <c r="B1134" s="473"/>
      <c r="C1134" s="473"/>
      <c r="D1134" s="473"/>
      <c r="E1134" s="473"/>
      <c r="F1134" s="473"/>
      <c r="G1134" s="473"/>
      <c r="H1134" s="473"/>
      <c r="I1134" s="473"/>
      <c r="J1134" s="473"/>
      <c r="K1134" s="473"/>
      <c r="L1134" s="473"/>
    </row>
    <row r="1136" spans="1:12" ht="15.75">
      <c r="A1136" s="474" t="s">
        <v>663</v>
      </c>
      <c r="B1136" s="475"/>
      <c r="C1136" s="509"/>
      <c r="D1136" s="476"/>
      <c r="E1136" s="478" t="s">
        <v>664</v>
      </c>
      <c r="F1136" s="478"/>
      <c r="G1136" s="479"/>
      <c r="H1136" s="477" t="s">
        <v>665</v>
      </c>
      <c r="I1136" s="478"/>
      <c r="J1136" s="479"/>
      <c r="K1136" s="480"/>
      <c r="L1136" s="481"/>
    </row>
    <row r="1137" spans="1:14" ht="15.75">
      <c r="A1137" s="482" t="s">
        <v>667</v>
      </c>
      <c r="B1137" s="483"/>
      <c r="C1137" s="484" t="s">
        <v>668</v>
      </c>
      <c r="D1137" s="484" t="s">
        <v>669</v>
      </c>
      <c r="E1137" s="478" t="s">
        <v>670</v>
      </c>
      <c r="F1137" s="478"/>
      <c r="G1137" s="479"/>
      <c r="H1137" s="477" t="s">
        <v>670</v>
      </c>
      <c r="I1137" s="478"/>
      <c r="J1137" s="479"/>
      <c r="K1137" s="485" t="s">
        <v>666</v>
      </c>
      <c r="L1137" s="486"/>
    </row>
    <row r="1138" spans="1:14" ht="15.75">
      <c r="A1138" s="487" t="s">
        <v>672</v>
      </c>
      <c r="B1138" s="488" t="s">
        <v>673</v>
      </c>
      <c r="C1138" s="489"/>
      <c r="D1138" s="489"/>
      <c r="E1138" s="487" t="s">
        <v>674</v>
      </c>
      <c r="F1138" s="490" t="s">
        <v>675</v>
      </c>
      <c r="G1138" s="491"/>
      <c r="H1138" s="487" t="s">
        <v>674</v>
      </c>
      <c r="I1138" s="517" t="s">
        <v>675</v>
      </c>
      <c r="J1138" s="475"/>
      <c r="K1138" s="485" t="s">
        <v>671</v>
      </c>
      <c r="L1138" s="486"/>
    </row>
    <row r="1139" spans="1:14">
      <c r="A1139" s="492">
        <v>1</v>
      </c>
      <c r="B1139" s="493">
        <v>2</v>
      </c>
      <c r="C1139" s="492">
        <v>3</v>
      </c>
      <c r="D1139" s="492">
        <v>4</v>
      </c>
      <c r="E1139" s="492">
        <v>5</v>
      </c>
      <c r="F1139" s="494">
        <v>6</v>
      </c>
      <c r="G1139" s="495"/>
      <c r="H1139" s="492">
        <v>7</v>
      </c>
      <c r="I1139" s="500">
        <v>8</v>
      </c>
      <c r="J1139" s="495"/>
      <c r="K1139" s="494">
        <v>9</v>
      </c>
      <c r="L1139" s="495"/>
    </row>
    <row r="1140" spans="1:14" ht="16.5">
      <c r="A1140" s="308"/>
      <c r="B1140" s="233"/>
      <c r="C1140" s="359" t="s">
        <v>676</v>
      </c>
      <c r="D1140" s="319"/>
      <c r="E1140" s="310"/>
      <c r="F1140" s="316"/>
      <c r="G1140" s="312"/>
      <c r="H1140" s="310"/>
      <c r="I1140" s="315"/>
      <c r="J1140" s="312"/>
      <c r="K1140" s="316"/>
      <c r="L1140" s="312"/>
    </row>
    <row r="1141" spans="1:14" ht="14.25" customHeight="1">
      <c r="A1141" s="308"/>
      <c r="B1141" s="233"/>
      <c r="C1141" s="77"/>
      <c r="D1141" s="319"/>
      <c r="E1141" s="310"/>
      <c r="F1141" s="316"/>
      <c r="G1141" s="312"/>
      <c r="H1141" s="310"/>
      <c r="I1141" s="315"/>
      <c r="J1141" s="312"/>
      <c r="K1141" s="316"/>
      <c r="L1141" s="312"/>
    </row>
    <row r="1142" spans="1:14" ht="16.5">
      <c r="A1142" s="308">
        <v>1</v>
      </c>
      <c r="B1142" s="233"/>
      <c r="C1142" s="77" t="s">
        <v>834</v>
      </c>
      <c r="D1142" s="319" t="s">
        <v>1023</v>
      </c>
      <c r="E1142" s="310"/>
      <c r="F1142" s="316"/>
      <c r="G1142" s="312"/>
      <c r="H1142" s="310"/>
      <c r="I1142" s="315"/>
      <c r="J1142" s="312"/>
      <c r="K1142" s="316"/>
      <c r="L1142" s="312"/>
    </row>
    <row r="1143" spans="1:14" ht="16.5">
      <c r="A1143" s="308"/>
      <c r="B1143" s="233"/>
      <c r="C1143" s="77" t="s">
        <v>835</v>
      </c>
      <c r="D1143" s="319" t="s">
        <v>1024</v>
      </c>
      <c r="E1143" s="310" t="s">
        <v>1025</v>
      </c>
      <c r="F1143" s="316" t="s">
        <v>36</v>
      </c>
      <c r="G1143" s="312">
        <v>628908</v>
      </c>
      <c r="H1143" s="310" t="s">
        <v>1026</v>
      </c>
      <c r="I1143" s="315" t="s">
        <v>36</v>
      </c>
      <c r="J1143" s="312">
        <v>721284</v>
      </c>
      <c r="K1143" s="316" t="s">
        <v>36</v>
      </c>
      <c r="L1143" s="312">
        <v>92376</v>
      </c>
      <c r="N1143" s="46"/>
    </row>
    <row r="1144" spans="1:14" ht="14.25" customHeight="1">
      <c r="A1144" s="308"/>
      <c r="B1144" s="233"/>
      <c r="C1144" s="77"/>
      <c r="D1144" s="319"/>
      <c r="E1144" s="310"/>
      <c r="F1144" s="316"/>
      <c r="G1144" s="312"/>
      <c r="H1144" s="310"/>
      <c r="I1144" s="315"/>
      <c r="J1144" s="312"/>
      <c r="K1144" s="316"/>
      <c r="L1144" s="312"/>
    </row>
    <row r="1145" spans="1:14" ht="16.5">
      <c r="A1145" s="308">
        <v>2</v>
      </c>
      <c r="B1145" s="233"/>
      <c r="C1145" s="77" t="s">
        <v>1027</v>
      </c>
      <c r="D1145" s="319" t="s">
        <v>1028</v>
      </c>
      <c r="E1145" s="310" t="s">
        <v>1029</v>
      </c>
      <c r="F1145" s="316"/>
      <c r="G1145" s="312">
        <v>270396</v>
      </c>
      <c r="H1145" s="310" t="s">
        <v>1030</v>
      </c>
      <c r="I1145" s="315"/>
      <c r="J1145" s="312">
        <v>285888</v>
      </c>
      <c r="K1145" s="316"/>
      <c r="L1145" s="312">
        <v>15492</v>
      </c>
      <c r="N1145" s="46"/>
    </row>
    <row r="1146" spans="1:14" ht="14.25" customHeight="1">
      <c r="A1146" s="308"/>
      <c r="B1146" s="233"/>
      <c r="C1146" s="77"/>
      <c r="D1146" s="319"/>
      <c r="E1146" s="310"/>
      <c r="F1146" s="316"/>
      <c r="G1146" s="312"/>
      <c r="H1146" s="310"/>
      <c r="I1146" s="315"/>
      <c r="J1146" s="312"/>
      <c r="K1146" s="316"/>
      <c r="L1146" s="312"/>
    </row>
    <row r="1147" spans="1:14" ht="16.5">
      <c r="A1147" s="308">
        <v>3</v>
      </c>
      <c r="B1147" s="233"/>
      <c r="C1147" s="77" t="s">
        <v>1031</v>
      </c>
      <c r="D1147" s="319" t="s">
        <v>1032</v>
      </c>
      <c r="E1147" s="310" t="s">
        <v>1033</v>
      </c>
      <c r="F1147" s="316"/>
      <c r="G1147" s="312">
        <v>192480</v>
      </c>
      <c r="H1147" s="310" t="s">
        <v>1034</v>
      </c>
      <c r="I1147" s="315"/>
      <c r="J1147" s="312">
        <v>199344</v>
      </c>
      <c r="K1147" s="316"/>
      <c r="L1147" s="312">
        <v>6864</v>
      </c>
      <c r="N1147" s="46"/>
    </row>
    <row r="1148" spans="1:14" ht="14.25" customHeight="1">
      <c r="A1148" s="308"/>
      <c r="B1148" s="233"/>
      <c r="C1148" s="77"/>
      <c r="D1148" s="319"/>
      <c r="E1148" s="310"/>
      <c r="F1148" s="316"/>
      <c r="G1148" s="312"/>
      <c r="H1148" s="310"/>
      <c r="I1148" s="315"/>
      <c r="J1148" s="312"/>
      <c r="K1148" s="316"/>
      <c r="L1148" s="312"/>
    </row>
    <row r="1149" spans="1:14" ht="16.5">
      <c r="A1149" s="308">
        <v>4</v>
      </c>
      <c r="B1149" s="233"/>
      <c r="C1149" s="77" t="s">
        <v>1035</v>
      </c>
      <c r="D1149" s="319"/>
      <c r="E1149" s="310"/>
      <c r="F1149" s="316"/>
      <c r="G1149" s="312"/>
      <c r="H1149" s="310"/>
      <c r="I1149" s="315"/>
      <c r="J1149" s="312"/>
      <c r="K1149" s="316"/>
      <c r="L1149" s="312"/>
    </row>
    <row r="1150" spans="1:14" ht="16.5">
      <c r="A1150" s="308"/>
      <c r="B1150" s="233"/>
      <c r="C1150" s="77" t="s">
        <v>1036</v>
      </c>
      <c r="D1150" s="319" t="s">
        <v>1037</v>
      </c>
      <c r="E1150" s="310" t="s">
        <v>1038</v>
      </c>
      <c r="F1150" s="316"/>
      <c r="G1150" s="312">
        <v>120960</v>
      </c>
      <c r="H1150" s="310" t="s">
        <v>1039</v>
      </c>
      <c r="I1150" s="315"/>
      <c r="J1150" s="312">
        <v>125388</v>
      </c>
      <c r="K1150" s="316"/>
      <c r="L1150" s="312">
        <v>4428</v>
      </c>
      <c r="N1150" s="46"/>
    </row>
    <row r="1151" spans="1:14" ht="16.5">
      <c r="A1151" s="308"/>
      <c r="B1151" s="233"/>
      <c r="C1151" s="77"/>
      <c r="D1151" s="319"/>
      <c r="E1151" s="310"/>
      <c r="F1151" s="316"/>
      <c r="G1151" s="312"/>
      <c r="H1151" s="310"/>
      <c r="I1151" s="315"/>
      <c r="J1151" s="312"/>
      <c r="K1151" s="316"/>
      <c r="L1151" s="312"/>
    </row>
    <row r="1152" spans="1:14" ht="16.5">
      <c r="A1152" s="308"/>
      <c r="B1152" s="341">
        <v>5</v>
      </c>
      <c r="C1152" s="77" t="s">
        <v>1040</v>
      </c>
      <c r="D1152" s="319" t="s">
        <v>717</v>
      </c>
      <c r="E1152" s="310"/>
      <c r="F1152" s="316"/>
      <c r="G1152" s="312">
        <v>0</v>
      </c>
      <c r="H1152" s="310" t="s">
        <v>1041</v>
      </c>
      <c r="I1152" s="315"/>
      <c r="J1152" s="312">
        <v>378888</v>
      </c>
      <c r="K1152" s="316"/>
      <c r="L1152" s="312">
        <f>J1152-G1152</f>
        <v>378888</v>
      </c>
    </row>
    <row r="1153" spans="1:14">
      <c r="A1153" s="124"/>
      <c r="B1153" s="125"/>
      <c r="C1153" s="124"/>
      <c r="D1153" s="124"/>
      <c r="E1153" s="124"/>
      <c r="F1153" s="160"/>
      <c r="G1153" s="125"/>
      <c r="H1153" s="124"/>
      <c r="I1153" s="6"/>
      <c r="J1153" s="125"/>
      <c r="K1153" s="160"/>
      <c r="L1153" s="125"/>
      <c r="N1153" s="46"/>
    </row>
    <row r="1154" spans="1:14" ht="16.5">
      <c r="A1154" s="426"/>
      <c r="B1154" s="427"/>
      <c r="C1154" s="387" t="s">
        <v>837</v>
      </c>
      <c r="D1154" s="450"/>
      <c r="E1154" s="451"/>
      <c r="F1154" s="391" t="s">
        <v>36</v>
      </c>
      <c r="G1154" s="390">
        <f>SUM(G1140:G1153)</f>
        <v>1212744</v>
      </c>
      <c r="H1154" s="451"/>
      <c r="I1154" s="389" t="s">
        <v>36</v>
      </c>
      <c r="J1154" s="390">
        <f>SUM(J1141:J1153)</f>
        <v>1710792</v>
      </c>
      <c r="K1154" s="391" t="s">
        <v>36</v>
      </c>
      <c r="L1154" s="390">
        <f>SUM(L1140:L1153)</f>
        <v>498048</v>
      </c>
      <c r="N1154" s="46"/>
    </row>
    <row r="1155" spans="1:14" ht="12" customHeight="1">
      <c r="A1155" s="127"/>
      <c r="B1155" s="129"/>
      <c r="C1155" s="127"/>
      <c r="D1155" s="127"/>
      <c r="E1155" s="526"/>
      <c r="F1155" s="527"/>
      <c r="G1155" s="528"/>
      <c r="H1155" s="127"/>
      <c r="I1155" s="143"/>
      <c r="J1155" s="370"/>
      <c r="K1155" s="404"/>
      <c r="L1155" s="129"/>
    </row>
    <row r="1156" spans="1:14" ht="15.75">
      <c r="E1156" s="497"/>
      <c r="F1156" s="497"/>
      <c r="G1156" s="497"/>
      <c r="I1156" s="176"/>
      <c r="J1156" s="176"/>
    </row>
    <row r="1157" spans="1:14" ht="15.75">
      <c r="B1157" s="497" t="s">
        <v>703</v>
      </c>
      <c r="D1157" s="497" t="s">
        <v>1080</v>
      </c>
      <c r="E1157" s="497"/>
      <c r="F1157" s="497"/>
      <c r="G1157" s="497"/>
      <c r="H1157" s="497" t="s">
        <v>1081</v>
      </c>
    </row>
    <row r="1158" spans="1:14" ht="15.75">
      <c r="B1158" s="497"/>
      <c r="H1158" s="497"/>
    </row>
    <row r="1160" spans="1:14">
      <c r="C1160" s="201" t="s">
        <v>1155</v>
      </c>
      <c r="D1160" s="201" t="s">
        <v>1083</v>
      </c>
      <c r="E1160" s="201"/>
      <c r="F1160" s="201"/>
      <c r="G1160" s="201"/>
      <c r="H1160" s="201" t="s">
        <v>1084</v>
      </c>
      <c r="J1160" s="201"/>
      <c r="K1160" s="201"/>
      <c r="L1160" s="201"/>
    </row>
    <row r="1161" spans="1:14">
      <c r="C1161" s="334" t="s">
        <v>1085</v>
      </c>
      <c r="D1161" s="334" t="s">
        <v>1086</v>
      </c>
      <c r="E1161" s="334"/>
      <c r="H1161" s="334" t="s">
        <v>1087</v>
      </c>
      <c r="J1161" s="334"/>
      <c r="K1161" s="334"/>
    </row>
    <row r="1162" spans="1:14">
      <c r="D1162" s="334" t="s">
        <v>1088</v>
      </c>
      <c r="E1162" s="334"/>
    </row>
    <row r="1163" spans="1:14">
      <c r="D1163" s="334" t="s">
        <v>1089</v>
      </c>
      <c r="E1163" s="334"/>
    </row>
    <row r="1164" spans="1:14">
      <c r="D1164" s="334"/>
      <c r="E1164" s="334"/>
    </row>
    <row r="1165" spans="1:14">
      <c r="D1165" s="334"/>
      <c r="E1165" s="334"/>
    </row>
    <row r="1166" spans="1:14">
      <c r="A1166" s="1" t="s">
        <v>857</v>
      </c>
      <c r="B1166" s="1"/>
      <c r="C1166" s="1"/>
      <c r="L1166" s="1" t="s">
        <v>1075</v>
      </c>
    </row>
    <row r="1167" spans="1:14">
      <c r="A1167" s="1" t="s">
        <v>1110</v>
      </c>
      <c r="B1167" s="256"/>
      <c r="C1167" s="256"/>
    </row>
    <row r="1169" spans="1:14" ht="18">
      <c r="A1169" s="471" t="s">
        <v>1077</v>
      </c>
      <c r="B1169" s="471"/>
      <c r="C1169" s="471"/>
      <c r="D1169" s="471"/>
      <c r="E1169" s="471"/>
      <c r="F1169" s="471"/>
      <c r="G1169" s="471"/>
      <c r="H1169" s="471"/>
      <c r="I1169" s="471"/>
      <c r="J1169" s="471"/>
      <c r="K1169" s="471"/>
      <c r="L1169" s="471"/>
    </row>
    <row r="1170" spans="1:14" ht="15.75">
      <c r="A1170" s="472" t="s">
        <v>1154</v>
      </c>
      <c r="B1170" s="472"/>
      <c r="C1170" s="472"/>
      <c r="D1170" s="472"/>
      <c r="E1170" s="472"/>
      <c r="F1170" s="472"/>
      <c r="G1170" s="472"/>
      <c r="H1170" s="472"/>
      <c r="I1170" s="472"/>
      <c r="J1170" s="472"/>
      <c r="K1170" s="472"/>
      <c r="L1170" s="472"/>
    </row>
    <row r="1171" spans="1:14">
      <c r="A1171" s="473"/>
      <c r="B1171" s="473"/>
      <c r="C1171" s="473"/>
      <c r="D1171" s="473"/>
      <c r="E1171" s="473"/>
      <c r="F1171" s="473"/>
      <c r="G1171" s="473"/>
      <c r="H1171" s="473"/>
      <c r="I1171" s="473"/>
      <c r="J1171" s="473"/>
      <c r="K1171" s="473"/>
      <c r="L1171" s="473"/>
    </row>
    <row r="1173" spans="1:14" ht="15.75">
      <c r="A1173" s="474" t="s">
        <v>663</v>
      </c>
      <c r="B1173" s="475"/>
      <c r="C1173" s="476"/>
      <c r="D1173" s="476"/>
      <c r="E1173" s="477" t="s">
        <v>664</v>
      </c>
      <c r="F1173" s="478"/>
      <c r="G1173" s="479"/>
      <c r="H1173" s="477" t="s">
        <v>665</v>
      </c>
      <c r="I1173" s="478"/>
      <c r="J1173" s="479"/>
      <c r="K1173" s="480"/>
      <c r="L1173" s="481"/>
    </row>
    <row r="1174" spans="1:14" ht="15.75">
      <c r="A1174" s="482" t="s">
        <v>667</v>
      </c>
      <c r="B1174" s="483"/>
      <c r="C1174" s="484" t="s">
        <v>668</v>
      </c>
      <c r="D1174" s="484" t="s">
        <v>669</v>
      </c>
      <c r="E1174" s="477" t="s">
        <v>670</v>
      </c>
      <c r="F1174" s="478"/>
      <c r="G1174" s="479"/>
      <c r="H1174" s="477" t="s">
        <v>670</v>
      </c>
      <c r="I1174" s="478"/>
      <c r="J1174" s="479"/>
      <c r="K1174" s="485" t="s">
        <v>666</v>
      </c>
      <c r="L1174" s="486"/>
    </row>
    <row r="1175" spans="1:14" ht="15.75">
      <c r="A1175" s="487" t="s">
        <v>672</v>
      </c>
      <c r="B1175" s="488" t="s">
        <v>673</v>
      </c>
      <c r="C1175" s="489"/>
      <c r="D1175" s="489"/>
      <c r="E1175" s="487" t="s">
        <v>674</v>
      </c>
      <c r="F1175" s="490" t="s">
        <v>675</v>
      </c>
      <c r="G1175" s="491"/>
      <c r="H1175" s="487" t="s">
        <v>674</v>
      </c>
      <c r="I1175" s="474" t="s">
        <v>675</v>
      </c>
      <c r="J1175" s="475"/>
      <c r="K1175" s="485" t="s">
        <v>671</v>
      </c>
      <c r="L1175" s="486"/>
    </row>
    <row r="1176" spans="1:14">
      <c r="A1176" s="492">
        <v>1</v>
      </c>
      <c r="B1176" s="493">
        <v>2</v>
      </c>
      <c r="C1176" s="492">
        <v>3</v>
      </c>
      <c r="D1176" s="492">
        <v>4</v>
      </c>
      <c r="E1176" s="492">
        <v>5</v>
      </c>
      <c r="F1176" s="494">
        <v>6</v>
      </c>
      <c r="G1176" s="495"/>
      <c r="H1176" s="492">
        <v>7</v>
      </c>
      <c r="I1176" s="494">
        <v>8</v>
      </c>
      <c r="J1176" s="495"/>
      <c r="K1176" s="494">
        <v>9</v>
      </c>
      <c r="L1176" s="495"/>
    </row>
    <row r="1177" spans="1:14" ht="16.5">
      <c r="A1177" s="124"/>
      <c r="B1177" s="125"/>
      <c r="C1177" s="124"/>
      <c r="D1177" s="124"/>
      <c r="E1177" s="300"/>
      <c r="F1177" s="301"/>
      <c r="G1177" s="414"/>
      <c r="H1177" s="300"/>
      <c r="I1177" s="301"/>
      <c r="J1177" s="414"/>
      <c r="K1177" s="303"/>
      <c r="L1177" s="414"/>
    </row>
    <row r="1178" spans="1:14" ht="16.5">
      <c r="A1178" s="124"/>
      <c r="B1178" s="125"/>
      <c r="C1178" s="299" t="s">
        <v>850</v>
      </c>
      <c r="D1178" s="124"/>
      <c r="E1178" s="340"/>
      <c r="F1178" s="315"/>
      <c r="G1178" s="312"/>
      <c r="H1178" s="340"/>
      <c r="I1178" s="315"/>
      <c r="J1178" s="312"/>
      <c r="K1178" s="316"/>
      <c r="L1178" s="312"/>
    </row>
    <row r="1179" spans="1:14" ht="16.5">
      <c r="A1179" s="77"/>
      <c r="B1179" s="341"/>
      <c r="C1179" s="461" t="s">
        <v>1042</v>
      </c>
      <c r="D1179" s="319"/>
      <c r="E1179" s="340"/>
      <c r="F1179" s="315"/>
      <c r="G1179" s="312"/>
      <c r="H1179" s="340"/>
      <c r="I1179" s="315"/>
      <c r="J1179" s="312"/>
      <c r="K1179" s="316"/>
      <c r="L1179" s="312"/>
    </row>
    <row r="1180" spans="1:14" ht="16.5">
      <c r="A1180" s="308">
        <v>1</v>
      </c>
      <c r="B1180" s="341"/>
      <c r="C1180" s="77" t="s">
        <v>1043</v>
      </c>
      <c r="D1180" s="319" t="s">
        <v>1044</v>
      </c>
      <c r="E1180" s="340"/>
      <c r="F1180" s="315" t="s">
        <v>36</v>
      </c>
      <c r="G1180" s="312">
        <v>60000</v>
      </c>
      <c r="H1180" s="340"/>
      <c r="I1180" s="315" t="s">
        <v>36</v>
      </c>
      <c r="J1180" s="312">
        <v>60000</v>
      </c>
      <c r="K1180" s="316" t="s">
        <v>36</v>
      </c>
      <c r="L1180" s="312">
        <f>J1180-G1180</f>
        <v>0</v>
      </c>
      <c r="N1180" s="45"/>
    </row>
    <row r="1181" spans="1:14" ht="16.5">
      <c r="A1181" s="308">
        <v>2</v>
      </c>
      <c r="B1181" s="341"/>
      <c r="C1181" s="77" t="s">
        <v>1045</v>
      </c>
      <c r="D1181" s="319" t="s">
        <v>1046</v>
      </c>
      <c r="E1181" s="340"/>
      <c r="F1181" s="315"/>
      <c r="G1181" s="312">
        <v>42000</v>
      </c>
      <c r="H1181" s="340"/>
      <c r="I1181" s="315"/>
      <c r="J1181" s="312">
        <v>42000</v>
      </c>
      <c r="K1181" s="316"/>
      <c r="L1181" s="312">
        <f>J1181-G1181</f>
        <v>0</v>
      </c>
      <c r="N1181" s="45"/>
    </row>
    <row r="1182" spans="1:14" ht="16.5">
      <c r="A1182" s="308">
        <v>3</v>
      </c>
      <c r="B1182" s="308"/>
      <c r="C1182" s="233" t="s">
        <v>1047</v>
      </c>
      <c r="D1182" s="319" t="s">
        <v>1048</v>
      </c>
      <c r="E1182" s="340"/>
      <c r="F1182" s="315"/>
      <c r="G1182" s="312">
        <v>48000</v>
      </c>
      <c r="H1182" s="340"/>
      <c r="I1182" s="315"/>
      <c r="J1182" s="312">
        <v>48000</v>
      </c>
      <c r="K1182" s="316"/>
      <c r="L1182" s="312">
        <f>J1182-G1182</f>
        <v>0</v>
      </c>
      <c r="N1182" s="45"/>
    </row>
    <row r="1183" spans="1:14" ht="16.5">
      <c r="A1183" s="308"/>
      <c r="B1183" s="308"/>
      <c r="C1183" s="233"/>
      <c r="D1183" s="319"/>
      <c r="E1183" s="340"/>
      <c r="F1183" s="315"/>
      <c r="G1183" s="312"/>
      <c r="H1183" s="340"/>
      <c r="I1183" s="315"/>
      <c r="J1183" s="312"/>
      <c r="K1183" s="316"/>
      <c r="L1183" s="312"/>
      <c r="N1183" s="45"/>
    </row>
    <row r="1184" spans="1:14" ht="16.5">
      <c r="A1184" s="77"/>
      <c r="B1184" s="308"/>
      <c r="C1184" s="77" t="s">
        <v>1049</v>
      </c>
      <c r="D1184" s="319"/>
      <c r="E1184" s="340"/>
      <c r="F1184" s="315"/>
      <c r="G1184" s="312"/>
      <c r="H1184" s="340"/>
      <c r="I1184" s="315"/>
      <c r="J1184" s="312"/>
      <c r="K1184" s="316"/>
      <c r="L1184" s="312"/>
      <c r="N1184" s="45"/>
    </row>
    <row r="1185" spans="1:14" ht="16.5">
      <c r="A1185" s="308">
        <v>4</v>
      </c>
      <c r="B1185" s="308"/>
      <c r="C1185" s="77" t="s">
        <v>1050</v>
      </c>
      <c r="D1185" s="319" t="s">
        <v>1051</v>
      </c>
      <c r="E1185" s="340"/>
      <c r="F1185" s="315"/>
      <c r="G1185" s="312">
        <v>40000</v>
      </c>
      <c r="H1185" s="340"/>
      <c r="I1185" s="315"/>
      <c r="J1185" s="312">
        <v>40000</v>
      </c>
      <c r="K1185" s="316"/>
      <c r="L1185" s="312">
        <f>J1185-G1185</f>
        <v>0</v>
      </c>
      <c r="N1185" s="45"/>
    </row>
    <row r="1186" spans="1:14" ht="16.5">
      <c r="A1186" s="308">
        <v>5</v>
      </c>
      <c r="B1186" s="308"/>
      <c r="C1186" s="77" t="s">
        <v>1050</v>
      </c>
      <c r="D1186" s="319" t="s">
        <v>1052</v>
      </c>
      <c r="E1186" s="320"/>
      <c r="F1186" s="315"/>
      <c r="G1186" s="312">
        <v>40000</v>
      </c>
      <c r="H1186" s="340"/>
      <c r="I1186" s="315"/>
      <c r="J1186" s="312">
        <v>40000</v>
      </c>
      <c r="K1186" s="315"/>
      <c r="L1186" s="312">
        <f>J1186-G1186</f>
        <v>0</v>
      </c>
      <c r="N1186" s="45"/>
    </row>
    <row r="1187" spans="1:14" ht="16.5">
      <c r="A1187" s="307">
        <v>6</v>
      </c>
      <c r="B1187" s="308"/>
      <c r="C1187" s="77" t="s">
        <v>1050</v>
      </c>
      <c r="D1187" s="319" t="s">
        <v>1053</v>
      </c>
      <c r="E1187" s="340"/>
      <c r="F1187" s="315"/>
      <c r="G1187" s="312">
        <v>40000</v>
      </c>
      <c r="H1187" s="320"/>
      <c r="I1187" s="315"/>
      <c r="J1187" s="312">
        <v>40000</v>
      </c>
      <c r="K1187" s="315"/>
      <c r="L1187" s="312">
        <f>J1187-G1187</f>
        <v>0</v>
      </c>
      <c r="N1187" s="45"/>
    </row>
    <row r="1188" spans="1:14" ht="16.5">
      <c r="A1188" s="297"/>
      <c r="B1188" s="308"/>
      <c r="C1188" s="77"/>
      <c r="D1188" s="319"/>
      <c r="E1188" s="340"/>
      <c r="F1188" s="315"/>
      <c r="G1188" s="312"/>
      <c r="H1188" s="340"/>
      <c r="I1188" s="315"/>
      <c r="J1188" s="312"/>
      <c r="K1188" s="315"/>
      <c r="L1188" s="312"/>
      <c r="N1188" s="45"/>
    </row>
    <row r="1189" spans="1:14" ht="16.5">
      <c r="A1189" s="529"/>
      <c r="B1189" s="387"/>
      <c r="C1189" s="387" t="s">
        <v>743</v>
      </c>
      <c r="D1189" s="450"/>
      <c r="E1189" s="451"/>
      <c r="F1189" s="389" t="s">
        <v>36</v>
      </c>
      <c r="G1189" s="390">
        <f>SUM(G1177:G1188)</f>
        <v>270000</v>
      </c>
      <c r="H1189" s="451"/>
      <c r="I1189" s="389" t="s">
        <v>36</v>
      </c>
      <c r="J1189" s="390">
        <f>SUM(J1179:J1188)</f>
        <v>270000</v>
      </c>
      <c r="K1189" s="389" t="s">
        <v>36</v>
      </c>
      <c r="L1189" s="390">
        <f>SUM(L1178:L1188)</f>
        <v>0</v>
      </c>
      <c r="N1189" s="45"/>
    </row>
    <row r="1190" spans="1:14" ht="16.5">
      <c r="A1190" s="297"/>
      <c r="B1190" s="308"/>
      <c r="C1190" s="77"/>
      <c r="D1190" s="319"/>
      <c r="E1190" s="340"/>
      <c r="F1190" s="315"/>
      <c r="G1190" s="312"/>
      <c r="H1190" s="340"/>
      <c r="I1190" s="315"/>
      <c r="J1190" s="312"/>
      <c r="K1190" s="315"/>
      <c r="L1190" s="312"/>
    </row>
    <row r="1191" spans="1:14" ht="16.5">
      <c r="A1191" s="512"/>
      <c r="B1191" s="322"/>
      <c r="C1191" s="398"/>
      <c r="D1191" s="355"/>
      <c r="E1191" s="405"/>
      <c r="F1191" s="326"/>
      <c r="G1191" s="329"/>
      <c r="H1191" s="405"/>
      <c r="I1191" s="326"/>
      <c r="J1191" s="329"/>
      <c r="K1191" s="326"/>
      <c r="L1191" s="329"/>
    </row>
    <row r="1193" spans="1:14" ht="15.75">
      <c r="B1193" s="497" t="s">
        <v>703</v>
      </c>
      <c r="D1193" s="497" t="s">
        <v>1080</v>
      </c>
      <c r="E1193" s="497"/>
      <c r="F1193" s="497"/>
      <c r="G1193" s="497"/>
      <c r="H1193" s="497" t="s">
        <v>1081</v>
      </c>
      <c r="I1193" s="176"/>
      <c r="J1193" s="176"/>
    </row>
    <row r="1196" spans="1:14">
      <c r="C1196" s="201" t="s">
        <v>1155</v>
      </c>
      <c r="D1196" s="201" t="s">
        <v>1083</v>
      </c>
      <c r="E1196" s="201"/>
      <c r="F1196" s="201"/>
      <c r="G1196" s="201"/>
      <c r="H1196" s="201" t="s">
        <v>1084</v>
      </c>
      <c r="J1196" s="201"/>
      <c r="K1196" s="201"/>
      <c r="L1196" s="201"/>
    </row>
    <row r="1197" spans="1:14">
      <c r="C1197" s="334" t="s">
        <v>1085</v>
      </c>
      <c r="D1197" s="334" t="s">
        <v>1086</v>
      </c>
      <c r="E1197" s="334"/>
      <c r="H1197" s="334" t="s">
        <v>1087</v>
      </c>
      <c r="J1197" s="334"/>
      <c r="K1197" s="334"/>
    </row>
    <row r="1198" spans="1:14">
      <c r="D1198" s="334" t="s">
        <v>1088</v>
      </c>
      <c r="E1198" s="334"/>
    </row>
    <row r="1199" spans="1:14">
      <c r="D1199" s="334" t="s">
        <v>1089</v>
      </c>
      <c r="E1199" s="334"/>
    </row>
    <row r="1200" spans="1:14">
      <c r="D1200" s="334"/>
      <c r="E1200" s="334"/>
    </row>
    <row r="1201" spans="1:12">
      <c r="D1201" s="334"/>
      <c r="E1201" s="334"/>
    </row>
    <row r="1202" spans="1:12">
      <c r="A1202" s="1" t="s">
        <v>857</v>
      </c>
      <c r="B1202" s="1"/>
      <c r="C1202" s="1"/>
      <c r="L1202" s="1" t="s">
        <v>1075</v>
      </c>
    </row>
    <row r="1203" spans="1:12">
      <c r="A1203" s="1" t="s">
        <v>1156</v>
      </c>
      <c r="B1203" s="256"/>
      <c r="C1203" s="256"/>
    </row>
    <row r="1205" spans="1:12" ht="18">
      <c r="A1205" s="471" t="s">
        <v>1077</v>
      </c>
      <c r="B1205" s="471"/>
      <c r="C1205" s="471"/>
      <c r="D1205" s="471"/>
      <c r="E1205" s="471"/>
      <c r="F1205" s="471"/>
      <c r="G1205" s="471"/>
      <c r="H1205" s="471"/>
      <c r="I1205" s="471"/>
      <c r="J1205" s="471"/>
      <c r="K1205" s="471"/>
      <c r="L1205" s="471"/>
    </row>
    <row r="1206" spans="1:12" ht="15.75">
      <c r="A1206" s="472" t="s">
        <v>1157</v>
      </c>
      <c r="B1206" s="472"/>
      <c r="C1206" s="472"/>
      <c r="D1206" s="472"/>
      <c r="E1206" s="472"/>
      <c r="F1206" s="472"/>
      <c r="G1206" s="472"/>
      <c r="H1206" s="472"/>
      <c r="I1206" s="472"/>
      <c r="J1206" s="472"/>
      <c r="K1206" s="472"/>
      <c r="L1206" s="472"/>
    </row>
    <row r="1207" spans="1:12">
      <c r="A1207" s="473"/>
      <c r="B1207" s="473"/>
      <c r="C1207" s="473"/>
      <c r="D1207" s="473"/>
      <c r="E1207" s="473"/>
      <c r="F1207" s="473"/>
      <c r="G1207" s="473"/>
      <c r="H1207" s="473"/>
      <c r="I1207" s="473"/>
      <c r="J1207" s="473"/>
      <c r="K1207" s="473"/>
      <c r="L1207" s="473"/>
    </row>
    <row r="1209" spans="1:12" ht="15.75">
      <c r="A1209" s="474" t="s">
        <v>663</v>
      </c>
      <c r="B1209" s="475"/>
      <c r="C1209" s="476"/>
      <c r="D1209" s="476"/>
      <c r="E1209" s="477" t="s">
        <v>664</v>
      </c>
      <c r="F1209" s="478"/>
      <c r="G1209" s="479"/>
      <c r="H1209" s="477" t="s">
        <v>665</v>
      </c>
      <c r="I1209" s="478"/>
      <c r="J1209" s="479"/>
      <c r="K1209" s="480"/>
      <c r="L1209" s="481"/>
    </row>
    <row r="1210" spans="1:12" ht="15.75">
      <c r="A1210" s="482" t="s">
        <v>667</v>
      </c>
      <c r="B1210" s="483"/>
      <c r="C1210" s="484" t="s">
        <v>668</v>
      </c>
      <c r="D1210" s="484" t="s">
        <v>669</v>
      </c>
      <c r="E1210" s="477" t="s">
        <v>670</v>
      </c>
      <c r="F1210" s="478"/>
      <c r="G1210" s="479"/>
      <c r="H1210" s="477" t="s">
        <v>670</v>
      </c>
      <c r="I1210" s="478"/>
      <c r="J1210" s="479"/>
      <c r="K1210" s="485" t="s">
        <v>666</v>
      </c>
      <c r="L1210" s="486"/>
    </row>
    <row r="1211" spans="1:12" ht="15.75">
      <c r="A1211" s="487" t="s">
        <v>672</v>
      </c>
      <c r="B1211" s="488" t="s">
        <v>673</v>
      </c>
      <c r="C1211" s="489"/>
      <c r="D1211" s="489"/>
      <c r="E1211" s="487" t="s">
        <v>674</v>
      </c>
      <c r="F1211" s="490" t="s">
        <v>675</v>
      </c>
      <c r="G1211" s="491"/>
      <c r="H1211" s="487" t="s">
        <v>674</v>
      </c>
      <c r="I1211" s="474" t="s">
        <v>675</v>
      </c>
      <c r="J1211" s="475"/>
      <c r="K1211" s="485" t="s">
        <v>671</v>
      </c>
      <c r="L1211" s="486"/>
    </row>
    <row r="1212" spans="1:12">
      <c r="A1212" s="492">
        <v>1</v>
      </c>
      <c r="B1212" s="493">
        <v>2</v>
      </c>
      <c r="C1212" s="492">
        <v>3</v>
      </c>
      <c r="D1212" s="492">
        <v>4</v>
      </c>
      <c r="E1212" s="492">
        <v>5</v>
      </c>
      <c r="F1212" s="494">
        <v>6</v>
      </c>
      <c r="G1212" s="495"/>
      <c r="H1212" s="492">
        <v>7</v>
      </c>
      <c r="I1212" s="494">
        <v>8</v>
      </c>
      <c r="J1212" s="495"/>
      <c r="K1212" s="494">
        <v>9</v>
      </c>
      <c r="L1212" s="495"/>
    </row>
    <row r="1213" spans="1:12" ht="16.5">
      <c r="A1213" s="124"/>
      <c r="B1213" s="125"/>
      <c r="C1213" s="124"/>
      <c r="D1213" s="124"/>
      <c r="E1213" s="340"/>
      <c r="F1213" s="315"/>
      <c r="G1213" s="312"/>
      <c r="H1213" s="340"/>
      <c r="I1213" s="315"/>
      <c r="J1213" s="312"/>
      <c r="K1213" s="316"/>
      <c r="L1213" s="312"/>
    </row>
    <row r="1214" spans="1:12" ht="16.5">
      <c r="A1214" s="124"/>
      <c r="B1214" s="125"/>
      <c r="C1214" s="299" t="s">
        <v>850</v>
      </c>
      <c r="D1214" s="413"/>
      <c r="E1214" s="340"/>
      <c r="F1214" s="315"/>
      <c r="G1214" s="312"/>
      <c r="H1214" s="340"/>
      <c r="I1214" s="315"/>
      <c r="J1214" s="312"/>
      <c r="K1214" s="316"/>
      <c r="L1214" s="312"/>
    </row>
    <row r="1215" spans="1:12" ht="16.5">
      <c r="A1215" s="124"/>
      <c r="B1215" s="341"/>
      <c r="C1215" s="77"/>
      <c r="D1215" s="319"/>
      <c r="E1215" s="340"/>
      <c r="F1215" s="315"/>
      <c r="G1215" s="312"/>
      <c r="H1215" s="340"/>
      <c r="I1215" s="315"/>
      <c r="J1215" s="312"/>
      <c r="K1215" s="316"/>
      <c r="L1215" s="312"/>
    </row>
    <row r="1216" spans="1:12" ht="16.5">
      <c r="A1216" s="124"/>
      <c r="B1216" s="341">
        <v>1</v>
      </c>
      <c r="C1216" s="77" t="s">
        <v>868</v>
      </c>
      <c r="D1216" s="319" t="s">
        <v>1056</v>
      </c>
      <c r="E1216" s="340"/>
      <c r="F1216" s="315" t="s">
        <v>36</v>
      </c>
      <c r="G1216" s="312">
        <v>75000</v>
      </c>
      <c r="H1216" s="340"/>
      <c r="I1216" s="315" t="s">
        <v>36</v>
      </c>
      <c r="J1216" s="312">
        <v>75000</v>
      </c>
      <c r="K1216" s="316" t="s">
        <v>36</v>
      </c>
      <c r="L1216" s="312">
        <f>J1216-G1216</f>
        <v>0</v>
      </c>
    </row>
    <row r="1217" spans="1:12" ht="16.5">
      <c r="A1217" s="124"/>
      <c r="B1217" s="341"/>
      <c r="C1217" s="77"/>
      <c r="D1217" s="319"/>
      <c r="E1217" s="340"/>
      <c r="F1217" s="315"/>
      <c r="G1217" s="312"/>
      <c r="H1217" s="340"/>
      <c r="I1217" s="315"/>
      <c r="J1217" s="312"/>
      <c r="K1217" s="316"/>
      <c r="L1217" s="312"/>
    </row>
    <row r="1218" spans="1:12" ht="16.5">
      <c r="A1218" s="426"/>
      <c r="B1218" s="387"/>
      <c r="C1218" s="387" t="s">
        <v>743</v>
      </c>
      <c r="D1218" s="450"/>
      <c r="E1218" s="451"/>
      <c r="F1218" s="389" t="s">
        <v>36</v>
      </c>
      <c r="G1218" s="390">
        <f>G1216+G1217</f>
        <v>75000</v>
      </c>
      <c r="H1218" s="451"/>
      <c r="I1218" s="389" t="s">
        <v>36</v>
      </c>
      <c r="J1218" s="390">
        <f>J1216+J1217</f>
        <v>75000</v>
      </c>
      <c r="K1218" s="389" t="s">
        <v>36</v>
      </c>
      <c r="L1218" s="390">
        <f>L1216+L1217</f>
        <v>0</v>
      </c>
    </row>
    <row r="1219" spans="1:12" ht="16.5">
      <c r="A1219" s="124"/>
      <c r="B1219" s="341"/>
      <c r="C1219" s="77"/>
      <c r="D1219" s="319"/>
      <c r="E1219" s="340"/>
      <c r="F1219" s="315"/>
      <c r="G1219" s="312"/>
      <c r="H1219" s="340"/>
      <c r="I1219" s="315"/>
      <c r="J1219" s="312"/>
      <c r="K1219" s="316"/>
      <c r="L1219" s="312"/>
    </row>
    <row r="1220" spans="1:12" ht="16.5">
      <c r="A1220" s="124"/>
      <c r="B1220" s="341"/>
      <c r="C1220" s="77"/>
      <c r="D1220" s="319"/>
      <c r="E1220" s="340"/>
      <c r="F1220" s="315"/>
      <c r="G1220" s="312"/>
      <c r="H1220" s="340"/>
      <c r="I1220" s="315"/>
      <c r="J1220" s="312"/>
      <c r="K1220" s="316"/>
      <c r="L1220" s="312"/>
    </row>
    <row r="1221" spans="1:12" ht="16.5">
      <c r="A1221" s="124"/>
      <c r="B1221" s="341"/>
      <c r="C1221" s="77"/>
      <c r="D1221" s="319"/>
      <c r="E1221" s="340"/>
      <c r="F1221" s="315"/>
      <c r="G1221" s="312"/>
      <c r="H1221" s="340"/>
      <c r="I1221" s="315"/>
      <c r="J1221" s="312"/>
      <c r="K1221" s="316"/>
      <c r="L1221" s="312"/>
    </row>
    <row r="1222" spans="1:12" ht="16.5">
      <c r="A1222" s="124"/>
      <c r="B1222" s="341"/>
      <c r="C1222" s="77"/>
      <c r="D1222" s="319"/>
      <c r="E1222" s="340"/>
      <c r="F1222" s="315"/>
      <c r="G1222" s="312"/>
      <c r="H1222" s="340"/>
      <c r="I1222" s="315"/>
      <c r="J1222" s="312"/>
      <c r="K1222" s="316"/>
      <c r="L1222" s="312"/>
    </row>
    <row r="1223" spans="1:12" ht="16.5">
      <c r="A1223" s="124"/>
      <c r="B1223" s="341"/>
      <c r="C1223" s="77"/>
      <c r="D1223" s="319"/>
      <c r="E1223" s="340"/>
      <c r="F1223" s="315"/>
      <c r="G1223" s="312"/>
      <c r="H1223" s="340"/>
      <c r="I1223" s="315"/>
      <c r="J1223" s="312"/>
      <c r="K1223" s="316"/>
      <c r="L1223" s="312"/>
    </row>
    <row r="1224" spans="1:12" ht="16.5">
      <c r="A1224" s="124"/>
      <c r="B1224" s="341"/>
      <c r="C1224" s="77"/>
      <c r="D1224" s="319"/>
      <c r="E1224" s="340"/>
      <c r="F1224" s="315"/>
      <c r="G1224" s="312"/>
      <c r="H1224" s="340"/>
      <c r="I1224" s="315"/>
      <c r="J1224" s="312"/>
      <c r="K1224" s="316"/>
      <c r="L1224" s="312"/>
    </row>
    <row r="1225" spans="1:12" ht="16.5">
      <c r="A1225" s="124"/>
      <c r="B1225" s="341"/>
      <c r="C1225" s="77"/>
      <c r="D1225" s="319"/>
      <c r="E1225" s="340"/>
      <c r="F1225" s="315"/>
      <c r="G1225" s="312"/>
      <c r="H1225" s="340"/>
      <c r="I1225" s="315"/>
      <c r="J1225" s="312"/>
      <c r="K1225" s="316"/>
      <c r="L1225" s="312"/>
    </row>
    <row r="1226" spans="1:12" ht="16.5">
      <c r="A1226" s="124"/>
      <c r="B1226" s="341"/>
      <c r="C1226" s="77"/>
      <c r="D1226" s="319"/>
      <c r="E1226" s="340"/>
      <c r="F1226" s="315"/>
      <c r="G1226" s="312"/>
      <c r="H1226" s="340"/>
      <c r="I1226" s="315"/>
      <c r="J1226" s="312"/>
      <c r="K1226" s="316"/>
      <c r="L1226" s="312"/>
    </row>
    <row r="1227" spans="1:12" ht="16.5">
      <c r="A1227" s="127"/>
      <c r="B1227" s="412"/>
      <c r="C1227" s="398"/>
      <c r="D1227" s="355"/>
      <c r="E1227" s="405"/>
      <c r="F1227" s="326"/>
      <c r="G1227" s="329"/>
      <c r="H1227" s="405"/>
      <c r="I1227" s="326"/>
      <c r="J1227" s="329"/>
      <c r="K1227" s="399"/>
      <c r="L1227" s="329"/>
    </row>
    <row r="1228" spans="1:12" ht="16.5">
      <c r="E1228" s="442"/>
      <c r="F1228" s="442"/>
      <c r="G1228" s="442"/>
      <c r="H1228" s="442"/>
      <c r="I1228" s="442"/>
      <c r="J1228" s="442"/>
      <c r="K1228" s="442"/>
      <c r="L1228" s="442"/>
    </row>
    <row r="1229" spans="1:12" ht="15.75">
      <c r="B1229" s="497" t="s">
        <v>703</v>
      </c>
      <c r="D1229" s="497" t="s">
        <v>1080</v>
      </c>
      <c r="E1229" s="497"/>
      <c r="F1229" s="497"/>
      <c r="G1229" s="497"/>
      <c r="H1229" s="497" t="s">
        <v>1081</v>
      </c>
      <c r="I1229" s="176"/>
      <c r="J1229" s="176"/>
    </row>
    <row r="1232" spans="1:12">
      <c r="C1232" s="201" t="s">
        <v>1158</v>
      </c>
      <c r="D1232" s="201" t="s">
        <v>1083</v>
      </c>
      <c r="E1232" s="201"/>
      <c r="F1232" s="201"/>
      <c r="G1232" s="201"/>
      <c r="H1232" s="201" t="s">
        <v>1084</v>
      </c>
      <c r="J1232" s="201"/>
      <c r="K1232" s="201"/>
      <c r="L1232" s="201"/>
    </row>
    <row r="1233" spans="1:12">
      <c r="C1233" s="334" t="s">
        <v>1138</v>
      </c>
      <c r="D1233" s="334" t="s">
        <v>1086</v>
      </c>
      <c r="E1233" s="334"/>
      <c r="H1233" s="334" t="s">
        <v>1087</v>
      </c>
      <c r="J1233" s="334"/>
      <c r="K1233" s="334"/>
    </row>
    <row r="1234" spans="1:12">
      <c r="D1234" s="334" t="s">
        <v>1088</v>
      </c>
      <c r="E1234" s="334"/>
    </row>
    <row r="1235" spans="1:12">
      <c r="D1235" s="334" t="s">
        <v>1089</v>
      </c>
      <c r="E1235" s="334"/>
    </row>
    <row r="1236" spans="1:12">
      <c r="D1236" s="334"/>
      <c r="E1236" s="334"/>
    </row>
    <row r="1237" spans="1:12">
      <c r="D1237" s="334"/>
      <c r="E1237" s="334"/>
    </row>
    <row r="1238" spans="1:12">
      <c r="A1238" s="1" t="s">
        <v>857</v>
      </c>
      <c r="B1238" s="1"/>
      <c r="C1238" s="1"/>
      <c r="L1238" s="1" t="s">
        <v>1075</v>
      </c>
    </row>
    <row r="1239" spans="1:12">
      <c r="A1239" s="1" t="s">
        <v>1159</v>
      </c>
      <c r="B1239" s="256"/>
      <c r="C1239" s="256"/>
    </row>
    <row r="1241" spans="1:12" ht="18">
      <c r="A1241" s="471" t="s">
        <v>1077</v>
      </c>
      <c r="B1241" s="471"/>
      <c r="C1241" s="471"/>
      <c r="D1241" s="471"/>
      <c r="E1241" s="471"/>
      <c r="F1241" s="471"/>
      <c r="G1241" s="471"/>
      <c r="H1241" s="471"/>
      <c r="I1241" s="471"/>
      <c r="J1241" s="471"/>
      <c r="K1241" s="471"/>
      <c r="L1241" s="471"/>
    </row>
    <row r="1242" spans="1:12">
      <c r="A1242" s="472" t="s">
        <v>1160</v>
      </c>
      <c r="B1242" s="472"/>
      <c r="C1242" s="472"/>
      <c r="D1242" s="472"/>
      <c r="E1242" s="472"/>
      <c r="F1242" s="472"/>
      <c r="G1242" s="472"/>
      <c r="H1242" s="472"/>
      <c r="I1242" s="472"/>
      <c r="J1242" s="472"/>
      <c r="K1242" s="472"/>
      <c r="L1242" s="472"/>
    </row>
    <row r="1243" spans="1:12">
      <c r="A1243" s="473"/>
      <c r="B1243" s="473"/>
      <c r="C1243" s="473"/>
      <c r="D1243" s="473"/>
      <c r="E1243" s="473"/>
      <c r="F1243" s="473"/>
      <c r="G1243" s="473"/>
      <c r="H1243" s="473"/>
      <c r="I1243" s="473"/>
      <c r="J1243" s="473"/>
      <c r="K1243" s="473"/>
      <c r="L1243" s="473"/>
    </row>
    <row r="1245" spans="1:12" ht="15.75">
      <c r="A1245" s="474" t="s">
        <v>663</v>
      </c>
      <c r="B1245" s="475"/>
      <c r="C1245" s="476"/>
      <c r="D1245" s="476"/>
      <c r="E1245" s="477" t="s">
        <v>664</v>
      </c>
      <c r="F1245" s="478"/>
      <c r="G1245" s="479"/>
      <c r="H1245" s="477" t="s">
        <v>665</v>
      </c>
      <c r="I1245" s="478"/>
      <c r="J1245" s="479"/>
      <c r="K1245" s="480"/>
      <c r="L1245" s="481"/>
    </row>
    <row r="1246" spans="1:12" ht="15.75">
      <c r="A1246" s="482" t="s">
        <v>667</v>
      </c>
      <c r="B1246" s="483"/>
      <c r="C1246" s="484" t="s">
        <v>668</v>
      </c>
      <c r="D1246" s="484" t="s">
        <v>669</v>
      </c>
      <c r="E1246" s="477" t="s">
        <v>670</v>
      </c>
      <c r="F1246" s="478"/>
      <c r="G1246" s="479"/>
      <c r="H1246" s="477" t="s">
        <v>670</v>
      </c>
      <c r="I1246" s="478"/>
      <c r="J1246" s="479"/>
      <c r="K1246" s="485" t="s">
        <v>666</v>
      </c>
      <c r="L1246" s="486"/>
    </row>
    <row r="1247" spans="1:12" ht="15.75">
      <c r="A1247" s="487" t="s">
        <v>672</v>
      </c>
      <c r="B1247" s="488" t="s">
        <v>673</v>
      </c>
      <c r="C1247" s="489"/>
      <c r="D1247" s="489"/>
      <c r="E1247" s="487" t="s">
        <v>674</v>
      </c>
      <c r="F1247" s="490" t="s">
        <v>675</v>
      </c>
      <c r="G1247" s="491"/>
      <c r="H1247" s="487" t="s">
        <v>674</v>
      </c>
      <c r="I1247" s="474" t="s">
        <v>675</v>
      </c>
      <c r="J1247" s="475"/>
      <c r="K1247" s="485" t="s">
        <v>671</v>
      </c>
      <c r="L1247" s="486"/>
    </row>
    <row r="1248" spans="1:12">
      <c r="A1248" s="492">
        <v>1</v>
      </c>
      <c r="B1248" s="493">
        <v>2</v>
      </c>
      <c r="C1248" s="492">
        <v>3</v>
      </c>
      <c r="D1248" s="492">
        <v>4</v>
      </c>
      <c r="E1248" s="492">
        <v>5</v>
      </c>
      <c r="F1248" s="494">
        <v>6</v>
      </c>
      <c r="G1248" s="495"/>
      <c r="H1248" s="492">
        <v>7</v>
      </c>
      <c r="I1248" s="494">
        <v>8</v>
      </c>
      <c r="J1248" s="495"/>
      <c r="K1248" s="494">
        <v>9</v>
      </c>
      <c r="L1248" s="495"/>
    </row>
    <row r="1249" spans="1:14">
      <c r="A1249" s="124"/>
      <c r="B1249" s="125"/>
      <c r="C1249" s="124"/>
      <c r="D1249" s="124"/>
      <c r="E1249" s="124"/>
      <c r="F1249" s="6"/>
      <c r="G1249" s="125"/>
      <c r="H1249" s="124"/>
      <c r="I1249" s="6"/>
      <c r="J1249" s="125"/>
      <c r="K1249" s="160"/>
      <c r="L1249" s="125"/>
    </row>
    <row r="1250" spans="1:14">
      <c r="A1250" s="124"/>
      <c r="B1250" s="125"/>
      <c r="C1250" s="124"/>
      <c r="D1250" s="124"/>
      <c r="E1250" s="124"/>
      <c r="F1250" s="6"/>
      <c r="G1250" s="125"/>
      <c r="H1250" s="124"/>
      <c r="I1250" s="6"/>
      <c r="J1250" s="125"/>
      <c r="K1250" s="160"/>
      <c r="L1250" s="125"/>
    </row>
    <row r="1251" spans="1:14" ht="16.5">
      <c r="A1251" s="308"/>
      <c r="B1251" s="233"/>
      <c r="C1251" s="299" t="s">
        <v>676</v>
      </c>
      <c r="D1251" s="319"/>
      <c r="E1251" s="310"/>
      <c r="F1251" s="315"/>
      <c r="G1251" s="312"/>
      <c r="H1251" s="310"/>
      <c r="I1251" s="315"/>
      <c r="J1251" s="312"/>
      <c r="K1251" s="316"/>
      <c r="L1251" s="312"/>
    </row>
    <row r="1252" spans="1:14" ht="16.5">
      <c r="A1252" s="308"/>
      <c r="B1252" s="233"/>
      <c r="C1252" s="77"/>
      <c r="D1252" s="319"/>
      <c r="E1252" s="310"/>
      <c r="F1252" s="315"/>
      <c r="G1252" s="312"/>
      <c r="H1252" s="310"/>
      <c r="I1252" s="315"/>
      <c r="J1252" s="312"/>
      <c r="K1252" s="316"/>
      <c r="L1252" s="312"/>
    </row>
    <row r="1253" spans="1:14" ht="16.5">
      <c r="A1253" s="308">
        <v>1</v>
      </c>
      <c r="B1253" s="233"/>
      <c r="C1253" s="77" t="s">
        <v>982</v>
      </c>
      <c r="D1253" s="319" t="s">
        <v>1058</v>
      </c>
      <c r="E1253" s="310" t="s">
        <v>1059</v>
      </c>
      <c r="F1253" s="315" t="s">
        <v>36</v>
      </c>
      <c r="G1253" s="312">
        <v>241056</v>
      </c>
      <c r="H1253" s="310" t="s">
        <v>1060</v>
      </c>
      <c r="I1253" s="315" t="s">
        <v>36</v>
      </c>
      <c r="J1253" s="312">
        <v>248376</v>
      </c>
      <c r="K1253" s="316" t="s">
        <v>36</v>
      </c>
      <c r="L1253" s="312">
        <f>J1253-G1253</f>
        <v>7320</v>
      </c>
      <c r="N1253" s="46"/>
    </row>
    <row r="1254" spans="1:14" ht="16.5">
      <c r="A1254" s="308"/>
      <c r="B1254" s="233"/>
      <c r="C1254" s="77"/>
      <c r="D1254" s="319"/>
      <c r="E1254" s="310"/>
      <c r="F1254" s="315"/>
      <c r="G1254" s="312"/>
      <c r="H1254" s="310"/>
      <c r="I1254" s="315"/>
      <c r="J1254" s="312"/>
      <c r="K1254" s="316"/>
      <c r="L1254" s="312"/>
    </row>
    <row r="1255" spans="1:14" ht="16.5">
      <c r="A1255" s="426"/>
      <c r="B1255" s="427"/>
      <c r="C1255" s="387" t="s">
        <v>1061</v>
      </c>
      <c r="D1255" s="450"/>
      <c r="E1255" s="451"/>
      <c r="F1255" s="391" t="s">
        <v>36</v>
      </c>
      <c r="G1255" s="390">
        <f>SUM(G1252:G1254)</f>
        <v>241056</v>
      </c>
      <c r="H1255" s="451"/>
      <c r="I1255" s="389" t="s">
        <v>36</v>
      </c>
      <c r="J1255" s="390">
        <f>SUM(J1252:J1254)</f>
        <v>248376</v>
      </c>
      <c r="K1255" s="391" t="s">
        <v>36</v>
      </c>
      <c r="L1255" s="390">
        <f>SUM(L1253)</f>
        <v>7320</v>
      </c>
    </row>
    <row r="1256" spans="1:14">
      <c r="A1256" s="124"/>
      <c r="B1256" s="125"/>
      <c r="C1256" s="124"/>
      <c r="D1256" s="124"/>
      <c r="E1256" s="124"/>
      <c r="F1256" s="6"/>
      <c r="G1256" s="125"/>
      <c r="H1256" s="124"/>
      <c r="I1256" s="6"/>
      <c r="J1256" s="125"/>
      <c r="K1256" s="160"/>
      <c r="L1256" s="125"/>
    </row>
    <row r="1257" spans="1:14">
      <c r="A1257" s="124"/>
      <c r="B1257" s="125"/>
      <c r="C1257" s="124"/>
      <c r="D1257" s="124"/>
      <c r="E1257" s="124"/>
      <c r="F1257" s="6"/>
      <c r="G1257" s="125"/>
      <c r="H1257" s="124"/>
      <c r="I1257" s="6"/>
      <c r="J1257" s="125"/>
      <c r="K1257" s="160"/>
      <c r="L1257" s="125"/>
    </row>
    <row r="1258" spans="1:14">
      <c r="A1258" s="124"/>
      <c r="B1258" s="125"/>
      <c r="C1258" s="124"/>
      <c r="D1258" s="124"/>
      <c r="E1258" s="124"/>
      <c r="F1258" s="6"/>
      <c r="G1258" s="125"/>
      <c r="H1258" s="124"/>
      <c r="I1258" s="6"/>
      <c r="J1258" s="125"/>
      <c r="K1258" s="160"/>
      <c r="L1258" s="125"/>
    </row>
    <row r="1259" spans="1:14">
      <c r="A1259" s="124"/>
      <c r="B1259" s="125"/>
      <c r="C1259" s="124"/>
      <c r="D1259" s="124"/>
      <c r="E1259" s="124"/>
      <c r="F1259" s="6"/>
      <c r="G1259" s="125"/>
      <c r="H1259" s="124"/>
      <c r="I1259" s="6"/>
      <c r="J1259" s="125"/>
      <c r="K1259" s="160"/>
      <c r="L1259" s="125"/>
    </row>
    <row r="1260" spans="1:14">
      <c r="A1260" s="124"/>
      <c r="B1260" s="125"/>
      <c r="C1260" s="124"/>
      <c r="D1260" s="124"/>
      <c r="E1260" s="124"/>
      <c r="F1260" s="6"/>
      <c r="G1260" s="125"/>
      <c r="H1260" s="124"/>
      <c r="I1260" s="6"/>
      <c r="J1260" s="125"/>
      <c r="K1260" s="160"/>
      <c r="L1260" s="125"/>
    </row>
    <row r="1261" spans="1:14">
      <c r="A1261" s="124"/>
      <c r="B1261" s="125"/>
      <c r="C1261" s="124"/>
      <c r="D1261" s="124"/>
      <c r="E1261" s="124"/>
      <c r="F1261" s="6"/>
      <c r="G1261" s="125"/>
      <c r="H1261" s="124"/>
      <c r="I1261" s="6"/>
      <c r="J1261" s="125"/>
      <c r="K1261" s="160"/>
      <c r="L1261" s="125"/>
    </row>
    <row r="1262" spans="1:14">
      <c r="A1262" s="124"/>
      <c r="B1262" s="125"/>
      <c r="C1262" s="124"/>
      <c r="D1262" s="124"/>
      <c r="E1262" s="124"/>
      <c r="F1262" s="6"/>
      <c r="G1262" s="125"/>
      <c r="H1262" s="124"/>
      <c r="I1262" s="6"/>
      <c r="J1262" s="125"/>
      <c r="K1262" s="160"/>
      <c r="L1262" s="125"/>
    </row>
    <row r="1263" spans="1:14">
      <c r="A1263" s="124"/>
      <c r="B1263" s="125"/>
      <c r="C1263" s="124"/>
      <c r="D1263" s="124"/>
      <c r="E1263" s="124"/>
      <c r="F1263" s="6"/>
      <c r="G1263" s="125"/>
      <c r="H1263" s="124"/>
      <c r="I1263" s="6"/>
      <c r="J1263" s="125"/>
      <c r="K1263" s="160"/>
      <c r="L1263" s="125"/>
    </row>
    <row r="1264" spans="1:14">
      <c r="A1264" s="127"/>
      <c r="B1264" s="129"/>
      <c r="C1264" s="127"/>
      <c r="D1264" s="127"/>
      <c r="E1264" s="127"/>
      <c r="F1264" s="128"/>
      <c r="G1264" s="129"/>
      <c r="H1264" s="127"/>
      <c r="I1264" s="128"/>
      <c r="J1264" s="129"/>
      <c r="K1264" s="404"/>
      <c r="L1264" s="129"/>
    </row>
    <row r="1266" spans="1:12" ht="15.75">
      <c r="B1266" s="497" t="s">
        <v>703</v>
      </c>
      <c r="D1266" s="497" t="s">
        <v>1080</v>
      </c>
      <c r="E1266" s="497"/>
      <c r="F1266" s="497"/>
      <c r="G1266" s="497"/>
      <c r="H1266" s="497" t="s">
        <v>1081</v>
      </c>
      <c r="I1266" s="176"/>
      <c r="J1266" s="176"/>
    </row>
    <row r="1269" spans="1:12">
      <c r="C1269" s="201" t="s">
        <v>1082</v>
      </c>
      <c r="D1269" s="201" t="s">
        <v>1083</v>
      </c>
      <c r="E1269" s="201"/>
      <c r="F1269" s="201"/>
      <c r="G1269" s="201"/>
      <c r="H1269" s="201" t="s">
        <v>1084</v>
      </c>
      <c r="J1269" s="201"/>
      <c r="K1269" s="201"/>
      <c r="L1269" s="201"/>
    </row>
    <row r="1270" spans="1:12">
      <c r="C1270" s="334" t="s">
        <v>1085</v>
      </c>
      <c r="D1270" s="334" t="s">
        <v>1086</v>
      </c>
      <c r="E1270" s="334"/>
      <c r="H1270" s="334" t="s">
        <v>1087</v>
      </c>
      <c r="J1270" s="334"/>
      <c r="K1270" s="334"/>
    </row>
    <row r="1271" spans="1:12">
      <c r="D1271" s="334" t="s">
        <v>1088</v>
      </c>
      <c r="E1271" s="334"/>
    </row>
    <row r="1272" spans="1:12">
      <c r="D1272" s="334" t="s">
        <v>1089</v>
      </c>
      <c r="E1272" s="334"/>
    </row>
    <row r="1273" spans="1:12">
      <c r="D1273" s="334"/>
      <c r="E1273" s="334"/>
    </row>
    <row r="1274" spans="1:12">
      <c r="D1274" s="334"/>
      <c r="E1274" s="334"/>
    </row>
    <row r="1275" spans="1:12">
      <c r="A1275" s="1" t="s">
        <v>857</v>
      </c>
      <c r="B1275" s="1"/>
      <c r="C1275" s="1"/>
      <c r="L1275" s="1" t="s">
        <v>1075</v>
      </c>
    </row>
    <row r="1276" spans="1:12">
      <c r="A1276" s="1" t="s">
        <v>1159</v>
      </c>
      <c r="B1276" s="256"/>
      <c r="C1276" s="256"/>
    </row>
    <row r="1278" spans="1:12" ht="18">
      <c r="A1278" s="471" t="s">
        <v>1077</v>
      </c>
      <c r="B1278" s="471"/>
      <c r="C1278" s="471"/>
      <c r="D1278" s="471"/>
      <c r="E1278" s="471"/>
      <c r="F1278" s="471"/>
      <c r="G1278" s="471"/>
      <c r="H1278" s="471"/>
      <c r="I1278" s="471"/>
      <c r="J1278" s="471"/>
      <c r="K1278" s="471"/>
      <c r="L1278" s="471"/>
    </row>
    <row r="1279" spans="1:12" ht="15.75">
      <c r="A1279" s="472" t="s">
        <v>1161</v>
      </c>
      <c r="B1279" s="472"/>
      <c r="C1279" s="472"/>
      <c r="D1279" s="472"/>
      <c r="E1279" s="472"/>
      <c r="F1279" s="472"/>
      <c r="G1279" s="472"/>
      <c r="H1279" s="472"/>
      <c r="I1279" s="472"/>
      <c r="J1279" s="472"/>
      <c r="K1279" s="472"/>
      <c r="L1279" s="472"/>
    </row>
    <row r="1280" spans="1:12">
      <c r="A1280" s="473"/>
      <c r="B1280" s="473"/>
      <c r="C1280" s="473"/>
      <c r="D1280" s="473"/>
      <c r="E1280" s="473"/>
      <c r="F1280" s="473"/>
      <c r="G1280" s="473"/>
      <c r="H1280" s="473"/>
      <c r="I1280" s="473"/>
      <c r="J1280" s="473"/>
      <c r="K1280" s="473"/>
      <c r="L1280" s="473"/>
    </row>
    <row r="1282" spans="1:12" ht="15.75">
      <c r="A1282" s="474" t="s">
        <v>663</v>
      </c>
      <c r="B1282" s="475"/>
      <c r="C1282" s="476"/>
      <c r="D1282" s="476"/>
      <c r="E1282" s="477" t="s">
        <v>664</v>
      </c>
      <c r="F1282" s="478"/>
      <c r="G1282" s="479"/>
      <c r="H1282" s="477" t="s">
        <v>665</v>
      </c>
      <c r="I1282" s="478"/>
      <c r="J1282" s="479"/>
      <c r="K1282" s="480"/>
      <c r="L1282" s="481"/>
    </row>
    <row r="1283" spans="1:12" ht="15.75">
      <c r="A1283" s="482" t="s">
        <v>667</v>
      </c>
      <c r="B1283" s="483"/>
      <c r="C1283" s="484" t="s">
        <v>668</v>
      </c>
      <c r="D1283" s="484" t="s">
        <v>669</v>
      </c>
      <c r="E1283" s="477" t="s">
        <v>670</v>
      </c>
      <c r="F1283" s="478"/>
      <c r="G1283" s="479"/>
      <c r="H1283" s="477" t="s">
        <v>670</v>
      </c>
      <c r="I1283" s="478"/>
      <c r="J1283" s="479"/>
      <c r="K1283" s="485" t="s">
        <v>666</v>
      </c>
      <c r="L1283" s="486"/>
    </row>
    <row r="1284" spans="1:12" ht="15.75">
      <c r="A1284" s="487" t="s">
        <v>672</v>
      </c>
      <c r="B1284" s="488" t="s">
        <v>673</v>
      </c>
      <c r="C1284" s="489"/>
      <c r="D1284" s="489"/>
      <c r="E1284" s="487" t="s">
        <v>674</v>
      </c>
      <c r="F1284" s="490" t="s">
        <v>675</v>
      </c>
      <c r="G1284" s="491"/>
      <c r="H1284" s="487" t="s">
        <v>674</v>
      </c>
      <c r="I1284" s="474" t="s">
        <v>675</v>
      </c>
      <c r="J1284" s="475"/>
      <c r="K1284" s="485" t="s">
        <v>671</v>
      </c>
      <c r="L1284" s="486"/>
    </row>
    <row r="1285" spans="1:12">
      <c r="A1285" s="492">
        <v>1</v>
      </c>
      <c r="B1285" s="493">
        <v>2</v>
      </c>
      <c r="C1285" s="492">
        <v>3</v>
      </c>
      <c r="D1285" s="492">
        <v>4</v>
      </c>
      <c r="E1285" s="492">
        <v>5</v>
      </c>
      <c r="F1285" s="494">
        <v>6</v>
      </c>
      <c r="G1285" s="495"/>
      <c r="H1285" s="492">
        <v>7</v>
      </c>
      <c r="I1285" s="494">
        <v>8</v>
      </c>
      <c r="J1285" s="495"/>
      <c r="K1285" s="494">
        <v>9</v>
      </c>
      <c r="L1285" s="495"/>
    </row>
    <row r="1286" spans="1:12">
      <c r="A1286" s="124"/>
      <c r="B1286" s="125"/>
      <c r="C1286" s="124"/>
      <c r="D1286" s="124"/>
      <c r="E1286" s="124"/>
      <c r="F1286" s="6"/>
      <c r="G1286" s="125"/>
      <c r="H1286" s="124"/>
      <c r="I1286" s="6"/>
      <c r="J1286" s="125"/>
      <c r="K1286" s="160"/>
      <c r="L1286" s="125"/>
    </row>
    <row r="1287" spans="1:12">
      <c r="A1287" s="124"/>
      <c r="B1287" s="125"/>
      <c r="C1287" s="124"/>
      <c r="D1287" s="124"/>
      <c r="E1287" s="124"/>
      <c r="F1287" s="6"/>
      <c r="G1287" s="125"/>
      <c r="H1287" s="124"/>
      <c r="I1287" s="6"/>
      <c r="J1287" s="125"/>
      <c r="K1287" s="160"/>
      <c r="L1287" s="125"/>
    </row>
    <row r="1288" spans="1:12" ht="16.5">
      <c r="A1288" s="308"/>
      <c r="B1288" s="233"/>
      <c r="C1288" s="299" t="s">
        <v>676</v>
      </c>
      <c r="D1288" s="319"/>
      <c r="E1288" s="310"/>
      <c r="F1288" s="315"/>
      <c r="G1288" s="312"/>
      <c r="H1288" s="310"/>
      <c r="I1288" s="315"/>
      <c r="J1288" s="312"/>
      <c r="K1288" s="316"/>
      <c r="L1288" s="312"/>
    </row>
    <row r="1289" spans="1:12" ht="16.5">
      <c r="A1289" s="308"/>
      <c r="B1289" s="233"/>
      <c r="C1289" s="77"/>
      <c r="D1289" s="319"/>
      <c r="E1289" s="310"/>
      <c r="F1289" s="315"/>
      <c r="G1289" s="312"/>
      <c r="H1289" s="310"/>
      <c r="I1289" s="315"/>
      <c r="J1289" s="312"/>
      <c r="K1289" s="316"/>
      <c r="L1289" s="312"/>
    </row>
    <row r="1290" spans="1:12" ht="16.5">
      <c r="A1290" s="308">
        <v>1</v>
      </c>
      <c r="B1290" s="233"/>
      <c r="C1290" s="77" t="s">
        <v>1071</v>
      </c>
      <c r="D1290" s="319" t="s">
        <v>1072</v>
      </c>
      <c r="E1290" s="310" t="s">
        <v>1073</v>
      </c>
      <c r="F1290" s="315" t="s">
        <v>36</v>
      </c>
      <c r="G1290" s="312">
        <v>89832</v>
      </c>
      <c r="H1290" s="310" t="s">
        <v>1074</v>
      </c>
      <c r="I1290" s="315" t="s">
        <v>36</v>
      </c>
      <c r="J1290" s="312">
        <v>94596</v>
      </c>
      <c r="K1290" s="316" t="s">
        <v>36</v>
      </c>
      <c r="L1290" s="312">
        <f>J1290-G1290</f>
        <v>4764</v>
      </c>
    </row>
    <row r="1291" spans="1:12" ht="16.5">
      <c r="A1291" s="308"/>
      <c r="B1291" s="233"/>
      <c r="C1291" s="77"/>
      <c r="D1291" s="319"/>
      <c r="E1291" s="310"/>
      <c r="F1291" s="315"/>
      <c r="G1291" s="312"/>
      <c r="H1291" s="310"/>
      <c r="I1291" s="315"/>
      <c r="J1291" s="312"/>
      <c r="K1291" s="316"/>
      <c r="L1291" s="312"/>
    </row>
    <row r="1292" spans="1:12" ht="16.5">
      <c r="A1292" s="426"/>
      <c r="B1292" s="427"/>
      <c r="C1292" s="387" t="s">
        <v>1061</v>
      </c>
      <c r="D1292" s="450"/>
      <c r="E1292" s="451"/>
      <c r="F1292" s="389" t="s">
        <v>36</v>
      </c>
      <c r="G1292" s="390">
        <f>SUM(G1289:G1291)</f>
        <v>89832</v>
      </c>
      <c r="H1292" s="451"/>
      <c r="I1292" s="389" t="s">
        <v>36</v>
      </c>
      <c r="J1292" s="390">
        <f>SUM(J1289:J1291)</f>
        <v>94596</v>
      </c>
      <c r="K1292" s="391" t="s">
        <v>36</v>
      </c>
      <c r="L1292" s="390">
        <f>SUM(L1289:L1291)</f>
        <v>4764</v>
      </c>
    </row>
    <row r="1293" spans="1:12">
      <c r="A1293" s="124"/>
      <c r="B1293" s="125"/>
      <c r="C1293" s="124"/>
      <c r="D1293" s="124"/>
      <c r="E1293" s="124"/>
      <c r="F1293" s="6"/>
      <c r="G1293" s="125"/>
      <c r="H1293" s="124"/>
      <c r="I1293" s="6"/>
      <c r="J1293" s="125"/>
      <c r="K1293" s="160"/>
      <c r="L1293" s="125"/>
    </row>
    <row r="1294" spans="1:12">
      <c r="A1294" s="124"/>
      <c r="B1294" s="125"/>
      <c r="C1294" s="124"/>
      <c r="D1294" s="124"/>
      <c r="E1294" s="124"/>
      <c r="F1294" s="6"/>
      <c r="G1294" s="125"/>
      <c r="H1294" s="124"/>
      <c r="I1294" s="6"/>
      <c r="J1294" s="125"/>
      <c r="K1294" s="160"/>
      <c r="L1294" s="125"/>
    </row>
    <row r="1295" spans="1:12">
      <c r="A1295" s="124"/>
      <c r="B1295" s="125"/>
      <c r="C1295" s="124"/>
      <c r="D1295" s="124"/>
      <c r="E1295" s="124"/>
      <c r="F1295" s="6"/>
      <c r="G1295" s="125"/>
      <c r="H1295" s="124"/>
      <c r="I1295" s="6"/>
      <c r="J1295" s="125"/>
      <c r="K1295" s="160"/>
      <c r="L1295" s="125"/>
    </row>
    <row r="1296" spans="1:12">
      <c r="A1296" s="124"/>
      <c r="B1296" s="125"/>
      <c r="C1296" s="124"/>
      <c r="D1296" s="124"/>
      <c r="E1296" s="124"/>
      <c r="F1296" s="6"/>
      <c r="G1296" s="125"/>
      <c r="H1296" s="124"/>
      <c r="I1296" s="6"/>
      <c r="J1296" s="125"/>
      <c r="K1296" s="160"/>
      <c r="L1296" s="125"/>
    </row>
    <row r="1297" spans="1:12">
      <c r="A1297" s="124"/>
      <c r="B1297" s="125"/>
      <c r="C1297" s="124"/>
      <c r="D1297" s="124"/>
      <c r="E1297" s="124"/>
      <c r="F1297" s="6"/>
      <c r="G1297" s="125"/>
      <c r="H1297" s="124"/>
      <c r="I1297" s="6"/>
      <c r="J1297" s="125"/>
      <c r="K1297" s="160"/>
      <c r="L1297" s="125"/>
    </row>
    <row r="1298" spans="1:12">
      <c r="A1298" s="124"/>
      <c r="B1298" s="125"/>
      <c r="C1298" s="124"/>
      <c r="D1298" s="124"/>
      <c r="E1298" s="124"/>
      <c r="F1298" s="6"/>
      <c r="G1298" s="125"/>
      <c r="H1298" s="124"/>
      <c r="I1298" s="6"/>
      <c r="J1298" s="125"/>
      <c r="K1298" s="160"/>
      <c r="L1298" s="125"/>
    </row>
    <row r="1299" spans="1:12">
      <c r="A1299" s="124"/>
      <c r="B1299" s="125"/>
      <c r="C1299" s="124"/>
      <c r="D1299" s="124"/>
      <c r="E1299" s="124"/>
      <c r="F1299" s="6"/>
      <c r="G1299" s="125"/>
      <c r="H1299" s="124"/>
      <c r="I1299" s="6"/>
      <c r="J1299" s="125"/>
      <c r="K1299" s="160"/>
      <c r="L1299" s="125"/>
    </row>
    <row r="1300" spans="1:12">
      <c r="A1300" s="124"/>
      <c r="B1300" s="125"/>
      <c r="C1300" s="124"/>
      <c r="D1300" s="124"/>
      <c r="E1300" s="124"/>
      <c r="F1300" s="6"/>
      <c r="G1300" s="125"/>
      <c r="H1300" s="124"/>
      <c r="I1300" s="6"/>
      <c r="J1300" s="125"/>
      <c r="K1300" s="160"/>
      <c r="L1300" s="125"/>
    </row>
    <row r="1301" spans="1:12">
      <c r="A1301" s="127"/>
      <c r="B1301" s="129"/>
      <c r="C1301" s="127"/>
      <c r="D1301" s="127"/>
      <c r="E1301" s="127"/>
      <c r="F1301" s="128"/>
      <c r="G1301" s="129"/>
      <c r="H1301" s="127"/>
      <c r="I1301" s="128"/>
      <c r="J1301" s="129"/>
      <c r="K1301" s="404"/>
      <c r="L1301" s="129"/>
    </row>
    <row r="1303" spans="1:12" ht="15.75">
      <c r="B1303" s="497" t="s">
        <v>703</v>
      </c>
      <c r="D1303" s="497" t="s">
        <v>1080</v>
      </c>
      <c r="E1303" s="497"/>
      <c r="F1303" s="497"/>
      <c r="G1303" s="497"/>
      <c r="H1303" s="497" t="s">
        <v>1081</v>
      </c>
      <c r="I1303" s="176"/>
      <c r="J1303" s="176"/>
    </row>
    <row r="1306" spans="1:12">
      <c r="C1306" s="201" t="s">
        <v>1082</v>
      </c>
      <c r="D1306" s="201" t="s">
        <v>1083</v>
      </c>
      <c r="E1306" s="201"/>
      <c r="F1306" s="201"/>
      <c r="G1306" s="201"/>
      <c r="H1306" s="201" t="s">
        <v>1084</v>
      </c>
      <c r="J1306" s="201"/>
      <c r="K1306" s="201"/>
      <c r="L1306" s="201"/>
    </row>
    <row r="1307" spans="1:12">
      <c r="C1307" s="334" t="s">
        <v>1085</v>
      </c>
      <c r="D1307" s="334" t="s">
        <v>1086</v>
      </c>
      <c r="E1307" s="334"/>
      <c r="H1307" s="334" t="s">
        <v>1087</v>
      </c>
      <c r="J1307" s="334"/>
      <c r="K1307" s="334"/>
    </row>
    <row r="1308" spans="1:12">
      <c r="D1308" s="334" t="s">
        <v>1088</v>
      </c>
      <c r="E1308" s="334"/>
    </row>
    <row r="1309" spans="1:12">
      <c r="D1309" s="334" t="s">
        <v>1089</v>
      </c>
      <c r="E1309" s="334"/>
    </row>
    <row r="1310" spans="1:12">
      <c r="D1310" s="334"/>
      <c r="E1310" s="334"/>
    </row>
    <row r="1311" spans="1:12">
      <c r="D1311" s="334"/>
      <c r="E1311" s="334"/>
    </row>
    <row r="1312" spans="1:12">
      <c r="A1312" s="1" t="s">
        <v>857</v>
      </c>
      <c r="B1312" s="1"/>
      <c r="C1312" s="1"/>
      <c r="L1312" s="1" t="s">
        <v>1075</v>
      </c>
    </row>
    <row r="1313" spans="1:12">
      <c r="A1313" s="1" t="s">
        <v>1111</v>
      </c>
      <c r="B1313" s="256"/>
      <c r="C1313" s="256"/>
    </row>
    <row r="1315" spans="1:12" ht="18">
      <c r="A1315" s="471" t="s">
        <v>1077</v>
      </c>
      <c r="B1315" s="471"/>
      <c r="C1315" s="471"/>
      <c r="D1315" s="471"/>
      <c r="E1315" s="471"/>
      <c r="F1315" s="471"/>
      <c r="G1315" s="471"/>
      <c r="H1315" s="471"/>
      <c r="I1315" s="471"/>
      <c r="J1315" s="471"/>
      <c r="K1315" s="471"/>
      <c r="L1315" s="471"/>
    </row>
    <row r="1316" spans="1:12" ht="15.75">
      <c r="A1316" s="472" t="s">
        <v>1162</v>
      </c>
      <c r="B1316" s="472"/>
      <c r="C1316" s="472"/>
      <c r="D1316" s="472"/>
      <c r="E1316" s="472"/>
      <c r="F1316" s="472"/>
      <c r="G1316" s="472"/>
      <c r="H1316" s="472"/>
      <c r="I1316" s="472"/>
      <c r="J1316" s="472"/>
      <c r="K1316" s="472"/>
      <c r="L1316" s="472"/>
    </row>
    <row r="1317" spans="1:12">
      <c r="A1317" s="473"/>
      <c r="B1317" s="473"/>
      <c r="C1317" s="473"/>
      <c r="D1317" s="473"/>
      <c r="E1317" s="473"/>
      <c r="F1317" s="473"/>
      <c r="G1317" s="473"/>
      <c r="H1317" s="473"/>
      <c r="I1317" s="473"/>
      <c r="J1317" s="473"/>
      <c r="K1317" s="473"/>
      <c r="L1317" s="473"/>
    </row>
    <row r="1319" spans="1:12" ht="15.75">
      <c r="A1319" s="474" t="s">
        <v>663</v>
      </c>
      <c r="B1319" s="475"/>
      <c r="C1319" s="476"/>
      <c r="D1319" s="476"/>
      <c r="E1319" s="477" t="s">
        <v>664</v>
      </c>
      <c r="F1319" s="478"/>
      <c r="G1319" s="479"/>
      <c r="H1319" s="477" t="s">
        <v>665</v>
      </c>
      <c r="I1319" s="478"/>
      <c r="J1319" s="479"/>
      <c r="K1319" s="480"/>
      <c r="L1319" s="481"/>
    </row>
    <row r="1320" spans="1:12" ht="15.75">
      <c r="A1320" s="482" t="s">
        <v>667</v>
      </c>
      <c r="B1320" s="483"/>
      <c r="C1320" s="484" t="s">
        <v>668</v>
      </c>
      <c r="D1320" s="484" t="s">
        <v>669</v>
      </c>
      <c r="E1320" s="477" t="s">
        <v>670</v>
      </c>
      <c r="F1320" s="478"/>
      <c r="G1320" s="479"/>
      <c r="H1320" s="477" t="s">
        <v>670</v>
      </c>
      <c r="I1320" s="478"/>
      <c r="J1320" s="479"/>
      <c r="K1320" s="485" t="s">
        <v>666</v>
      </c>
      <c r="L1320" s="486"/>
    </row>
    <row r="1321" spans="1:12" ht="15.75">
      <c r="A1321" s="487" t="s">
        <v>672</v>
      </c>
      <c r="B1321" s="488" t="s">
        <v>673</v>
      </c>
      <c r="C1321" s="489"/>
      <c r="D1321" s="489"/>
      <c r="E1321" s="487" t="s">
        <v>674</v>
      </c>
      <c r="F1321" s="490" t="s">
        <v>675</v>
      </c>
      <c r="G1321" s="491"/>
      <c r="H1321" s="487" t="s">
        <v>674</v>
      </c>
      <c r="I1321" s="474" t="s">
        <v>675</v>
      </c>
      <c r="J1321" s="475"/>
      <c r="K1321" s="485" t="s">
        <v>671</v>
      </c>
      <c r="L1321" s="486"/>
    </row>
    <row r="1322" spans="1:12">
      <c r="A1322" s="492">
        <v>1</v>
      </c>
      <c r="B1322" s="493">
        <v>2</v>
      </c>
      <c r="C1322" s="492">
        <v>3</v>
      </c>
      <c r="D1322" s="492">
        <v>4</v>
      </c>
      <c r="E1322" s="492">
        <v>5</v>
      </c>
      <c r="F1322" s="494">
        <v>6</v>
      </c>
      <c r="G1322" s="495"/>
      <c r="H1322" s="492">
        <v>7</v>
      </c>
      <c r="I1322" s="494">
        <v>8</v>
      </c>
      <c r="J1322" s="495"/>
      <c r="K1322" s="494">
        <v>9</v>
      </c>
      <c r="L1322" s="495"/>
    </row>
    <row r="1323" spans="1:12">
      <c r="A1323" s="124"/>
      <c r="B1323" s="125"/>
      <c r="C1323" s="124"/>
      <c r="D1323" s="124"/>
      <c r="E1323" s="124"/>
      <c r="F1323" s="6"/>
      <c r="G1323" s="125"/>
      <c r="H1323" s="124"/>
      <c r="I1323" s="6"/>
      <c r="J1323" s="125"/>
      <c r="K1323" s="160"/>
      <c r="L1323" s="125"/>
    </row>
    <row r="1324" spans="1:12">
      <c r="A1324" s="124"/>
      <c r="B1324" s="125"/>
      <c r="C1324" s="124"/>
      <c r="D1324" s="124"/>
      <c r="E1324" s="124"/>
      <c r="F1324" s="6"/>
      <c r="G1324" s="125"/>
      <c r="H1324" s="124"/>
      <c r="I1324" s="6"/>
      <c r="J1324" s="125"/>
      <c r="K1324" s="160"/>
      <c r="L1324" s="125"/>
    </row>
    <row r="1325" spans="1:12" ht="16.5">
      <c r="A1325" s="308"/>
      <c r="B1325" s="233"/>
      <c r="C1325" s="299" t="s">
        <v>676</v>
      </c>
      <c r="D1325" s="319"/>
      <c r="E1325" s="310"/>
      <c r="F1325" s="315"/>
      <c r="G1325" s="312"/>
      <c r="H1325" s="310"/>
      <c r="I1325" s="315"/>
      <c r="J1325" s="312"/>
      <c r="K1325" s="316"/>
      <c r="L1325" s="312"/>
    </row>
    <row r="1326" spans="1:12" ht="16.5">
      <c r="A1326" s="308"/>
      <c r="B1326" s="233"/>
      <c r="C1326" s="77"/>
      <c r="D1326" s="319"/>
      <c r="E1326" s="310"/>
      <c r="F1326" s="315"/>
      <c r="G1326" s="312"/>
      <c r="H1326" s="310"/>
      <c r="I1326" s="315"/>
      <c r="J1326" s="312"/>
      <c r="K1326" s="316"/>
      <c r="L1326" s="312"/>
    </row>
    <row r="1327" spans="1:12" ht="16.5">
      <c r="A1327" s="308">
        <v>1</v>
      </c>
      <c r="B1327" s="233"/>
      <c r="C1327" s="77" t="s">
        <v>1064</v>
      </c>
      <c r="D1327" s="319" t="s">
        <v>1065</v>
      </c>
      <c r="E1327" s="310" t="s">
        <v>1066</v>
      </c>
      <c r="F1327" s="315" t="s">
        <v>36</v>
      </c>
      <c r="G1327" s="312">
        <v>102480</v>
      </c>
      <c r="H1327" s="310" t="s">
        <v>1067</v>
      </c>
      <c r="I1327" s="315" t="s">
        <v>36</v>
      </c>
      <c r="J1327" s="312">
        <v>107232</v>
      </c>
      <c r="K1327" s="316" t="s">
        <v>36</v>
      </c>
      <c r="L1327" s="312">
        <f>J1327-G1327</f>
        <v>4752</v>
      </c>
    </row>
    <row r="1328" spans="1:12">
      <c r="A1328" s="124"/>
      <c r="B1328" s="125"/>
      <c r="C1328" s="124"/>
      <c r="D1328" s="124"/>
      <c r="E1328" s="124"/>
      <c r="F1328" s="6"/>
      <c r="G1328" s="125"/>
      <c r="H1328" s="124"/>
      <c r="I1328" s="6"/>
      <c r="J1328" s="125"/>
      <c r="K1328" s="160"/>
      <c r="L1328" s="125"/>
    </row>
    <row r="1329" spans="1:14" ht="16.5">
      <c r="A1329" s="426"/>
      <c r="B1329" s="427"/>
      <c r="C1329" s="387" t="s">
        <v>743</v>
      </c>
      <c r="D1329" s="450"/>
      <c r="E1329" s="451"/>
      <c r="F1329" s="391" t="s">
        <v>36</v>
      </c>
      <c r="G1329" s="390">
        <f>SUM(G1326:G1328)</f>
        <v>102480</v>
      </c>
      <c r="H1329" s="451"/>
      <c r="I1329" s="389" t="s">
        <v>36</v>
      </c>
      <c r="J1329" s="390">
        <f>SUM(J1325:J1328)</f>
        <v>107232</v>
      </c>
      <c r="K1329" s="391" t="s">
        <v>36</v>
      </c>
      <c r="L1329" s="390">
        <f>L1327+L1328</f>
        <v>4752</v>
      </c>
      <c r="N1329" s="46"/>
    </row>
    <row r="1330" spans="1:14">
      <c r="A1330" s="124"/>
      <c r="B1330" s="125"/>
      <c r="C1330" s="124"/>
      <c r="D1330" s="124"/>
      <c r="E1330" s="124"/>
      <c r="F1330" s="6"/>
      <c r="G1330" s="125"/>
      <c r="H1330" s="124"/>
      <c r="I1330" s="6"/>
      <c r="J1330" s="125"/>
      <c r="K1330" s="160"/>
      <c r="L1330" s="125"/>
    </row>
    <row r="1331" spans="1:14">
      <c r="A1331" s="124"/>
      <c r="B1331" s="125"/>
      <c r="C1331" s="124"/>
      <c r="D1331" s="124"/>
      <c r="E1331" s="124"/>
      <c r="F1331" s="6"/>
      <c r="G1331" s="125"/>
      <c r="H1331" s="124"/>
      <c r="I1331" s="6"/>
      <c r="J1331" s="125"/>
      <c r="K1331" s="160"/>
      <c r="L1331" s="125"/>
    </row>
    <row r="1332" spans="1:14">
      <c r="A1332" s="124"/>
      <c r="B1332" s="125"/>
      <c r="C1332" s="124"/>
      <c r="D1332" s="124"/>
      <c r="E1332" s="124"/>
      <c r="F1332" s="6"/>
      <c r="G1332" s="125"/>
      <c r="H1332" s="124"/>
      <c r="I1332" s="6"/>
      <c r="J1332" s="125"/>
      <c r="K1332" s="160"/>
      <c r="L1332" s="125"/>
    </row>
    <row r="1333" spans="1:14">
      <c r="A1333" s="124"/>
      <c r="B1333" s="125"/>
      <c r="C1333" s="124"/>
      <c r="D1333" s="124"/>
      <c r="E1333" s="124"/>
      <c r="F1333" s="6"/>
      <c r="G1333" s="125"/>
      <c r="H1333" s="124"/>
      <c r="I1333" s="6"/>
      <c r="J1333" s="125"/>
      <c r="K1333" s="160"/>
      <c r="L1333" s="125"/>
    </row>
    <row r="1334" spans="1:14">
      <c r="A1334" s="124"/>
      <c r="B1334" s="125"/>
      <c r="C1334" s="124"/>
      <c r="D1334" s="124"/>
      <c r="E1334" s="124"/>
      <c r="F1334" s="6"/>
      <c r="G1334" s="125"/>
      <c r="H1334" s="124"/>
      <c r="I1334" s="6"/>
      <c r="J1334" s="125"/>
      <c r="K1334" s="160"/>
      <c r="L1334" s="125"/>
    </row>
    <row r="1335" spans="1:14">
      <c r="A1335" s="124"/>
      <c r="B1335" s="125"/>
      <c r="C1335" s="124"/>
      <c r="D1335" s="124"/>
      <c r="E1335" s="124"/>
      <c r="F1335" s="6"/>
      <c r="G1335" s="125"/>
      <c r="H1335" s="124"/>
      <c r="I1335" s="6"/>
      <c r="J1335" s="125"/>
      <c r="K1335" s="160"/>
      <c r="L1335" s="125"/>
    </row>
    <row r="1336" spans="1:14">
      <c r="A1336" s="124"/>
      <c r="B1336" s="125"/>
      <c r="C1336" s="124"/>
      <c r="D1336" s="124"/>
      <c r="E1336" s="124"/>
      <c r="F1336" s="6"/>
      <c r="G1336" s="125"/>
      <c r="H1336" s="124"/>
      <c r="I1336" s="6"/>
      <c r="J1336" s="125"/>
      <c r="K1336" s="160"/>
      <c r="L1336" s="125"/>
    </row>
    <row r="1337" spans="1:14">
      <c r="A1337" s="124"/>
      <c r="B1337" s="125"/>
      <c r="C1337" s="124"/>
      <c r="D1337" s="124"/>
      <c r="E1337" s="124"/>
      <c r="F1337" s="6"/>
      <c r="G1337" s="125"/>
      <c r="H1337" s="124"/>
      <c r="I1337" s="6"/>
      <c r="J1337" s="125"/>
      <c r="K1337" s="160"/>
      <c r="L1337" s="125"/>
    </row>
    <row r="1338" spans="1:14">
      <c r="A1338" s="127"/>
      <c r="B1338" s="129"/>
      <c r="C1338" s="127"/>
      <c r="D1338" s="127"/>
      <c r="E1338" s="127"/>
      <c r="F1338" s="128"/>
      <c r="G1338" s="129"/>
      <c r="H1338" s="127"/>
      <c r="I1338" s="128"/>
      <c r="J1338" s="129"/>
      <c r="K1338" s="404"/>
      <c r="L1338" s="129"/>
    </row>
    <row r="1340" spans="1:14" ht="15.75">
      <c r="B1340" s="497" t="s">
        <v>703</v>
      </c>
      <c r="D1340" s="497" t="s">
        <v>1080</v>
      </c>
      <c r="E1340" s="497"/>
      <c r="F1340" s="497"/>
      <c r="G1340" s="497"/>
      <c r="H1340" s="497" t="s">
        <v>1081</v>
      </c>
      <c r="I1340" s="176"/>
      <c r="J1340" s="176"/>
    </row>
    <row r="1343" spans="1:14">
      <c r="C1343" s="201" t="s">
        <v>1082</v>
      </c>
      <c r="D1343" s="201" t="s">
        <v>1083</v>
      </c>
      <c r="E1343" s="201"/>
      <c r="F1343" s="201"/>
      <c r="G1343" s="201"/>
      <c r="H1343" s="201" t="s">
        <v>1084</v>
      </c>
      <c r="J1343" s="201"/>
      <c r="K1343" s="201"/>
      <c r="L1343" s="201"/>
    </row>
    <row r="1344" spans="1:14">
      <c r="C1344" s="334" t="s">
        <v>1085</v>
      </c>
      <c r="D1344" s="334" t="s">
        <v>1086</v>
      </c>
      <c r="E1344" s="334"/>
      <c r="H1344" s="334" t="s">
        <v>1087</v>
      </c>
      <c r="J1344" s="334"/>
      <c r="K1344" s="334"/>
    </row>
    <row r="1345" spans="1:12">
      <c r="D1345" s="334" t="s">
        <v>1088</v>
      </c>
      <c r="E1345" s="334"/>
    </row>
    <row r="1346" spans="1:12">
      <c r="D1346" s="334" t="s">
        <v>1089</v>
      </c>
      <c r="E1346" s="334"/>
    </row>
    <row r="1347" spans="1:12">
      <c r="D1347" s="334"/>
      <c r="E1347" s="334"/>
    </row>
    <row r="1349" spans="1:12">
      <c r="A1349" s="1" t="s">
        <v>857</v>
      </c>
      <c r="B1349" s="1"/>
      <c r="C1349" s="1"/>
      <c r="L1349" s="1" t="s">
        <v>1075</v>
      </c>
    </row>
    <row r="1350" spans="1:12">
      <c r="A1350" s="1" t="s">
        <v>1111</v>
      </c>
      <c r="B1350" s="256"/>
      <c r="C1350" s="256"/>
    </row>
    <row r="1352" spans="1:12" ht="18">
      <c r="A1352" s="471" t="s">
        <v>1077</v>
      </c>
      <c r="B1352" s="471"/>
      <c r="C1352" s="471"/>
      <c r="D1352" s="471"/>
      <c r="E1352" s="471"/>
      <c r="F1352" s="471"/>
      <c r="G1352" s="471"/>
      <c r="H1352" s="471"/>
      <c r="I1352" s="471"/>
      <c r="J1352" s="471"/>
      <c r="K1352" s="471"/>
      <c r="L1352" s="471"/>
    </row>
    <row r="1353" spans="1:12" ht="15.75">
      <c r="A1353" s="472" t="s">
        <v>1162</v>
      </c>
      <c r="B1353" s="472"/>
      <c r="C1353" s="472"/>
      <c r="D1353" s="472"/>
      <c r="E1353" s="472"/>
      <c r="F1353" s="472"/>
      <c r="G1353" s="472"/>
      <c r="H1353" s="472"/>
      <c r="I1353" s="472"/>
      <c r="J1353" s="472"/>
      <c r="K1353" s="472"/>
      <c r="L1353" s="472"/>
    </row>
    <row r="1354" spans="1:12">
      <c r="A1354" s="473"/>
      <c r="B1354" s="473"/>
      <c r="C1354" s="473"/>
      <c r="D1354" s="473"/>
      <c r="E1354" s="473"/>
      <c r="F1354" s="473"/>
      <c r="G1354" s="473"/>
      <c r="H1354" s="473"/>
      <c r="I1354" s="473"/>
      <c r="J1354" s="473"/>
      <c r="K1354" s="473"/>
      <c r="L1354" s="473"/>
    </row>
    <row r="1356" spans="1:12" ht="15.75">
      <c r="A1356" s="474" t="s">
        <v>663</v>
      </c>
      <c r="B1356" s="475"/>
      <c r="C1356" s="476"/>
      <c r="D1356" s="476"/>
      <c r="E1356" s="477" t="s">
        <v>664</v>
      </c>
      <c r="F1356" s="478"/>
      <c r="G1356" s="479"/>
      <c r="H1356" s="477" t="s">
        <v>665</v>
      </c>
      <c r="I1356" s="478"/>
      <c r="J1356" s="479"/>
      <c r="K1356" s="480"/>
      <c r="L1356" s="481"/>
    </row>
    <row r="1357" spans="1:12" ht="15.75">
      <c r="A1357" s="482" t="s">
        <v>667</v>
      </c>
      <c r="B1357" s="483"/>
      <c r="C1357" s="484" t="s">
        <v>668</v>
      </c>
      <c r="D1357" s="484" t="s">
        <v>669</v>
      </c>
      <c r="E1357" s="477" t="s">
        <v>670</v>
      </c>
      <c r="F1357" s="478"/>
      <c r="G1357" s="479"/>
      <c r="H1357" s="477" t="s">
        <v>670</v>
      </c>
      <c r="I1357" s="478"/>
      <c r="J1357" s="479"/>
      <c r="K1357" s="485" t="s">
        <v>666</v>
      </c>
      <c r="L1357" s="486"/>
    </row>
    <row r="1358" spans="1:12" ht="15.75">
      <c r="A1358" s="487" t="s">
        <v>672</v>
      </c>
      <c r="B1358" s="488" t="s">
        <v>673</v>
      </c>
      <c r="C1358" s="489"/>
      <c r="D1358" s="489"/>
      <c r="E1358" s="487" t="s">
        <v>674</v>
      </c>
      <c r="F1358" s="490" t="s">
        <v>675</v>
      </c>
      <c r="G1358" s="491"/>
      <c r="H1358" s="487" t="s">
        <v>674</v>
      </c>
      <c r="I1358" s="474" t="s">
        <v>675</v>
      </c>
      <c r="J1358" s="475"/>
      <c r="K1358" s="485" t="s">
        <v>671</v>
      </c>
      <c r="L1358" s="486"/>
    </row>
    <row r="1359" spans="1:12">
      <c r="A1359" s="492">
        <v>1</v>
      </c>
      <c r="B1359" s="493">
        <v>2</v>
      </c>
      <c r="C1359" s="492">
        <v>3</v>
      </c>
      <c r="D1359" s="492">
        <v>4</v>
      </c>
      <c r="E1359" s="492">
        <v>5</v>
      </c>
      <c r="F1359" s="494">
        <v>6</v>
      </c>
      <c r="G1359" s="495"/>
      <c r="H1359" s="492">
        <v>7</v>
      </c>
      <c r="I1359" s="494">
        <v>8</v>
      </c>
      <c r="J1359" s="495"/>
      <c r="K1359" s="494">
        <v>9</v>
      </c>
      <c r="L1359" s="495"/>
    </row>
    <row r="1360" spans="1:12">
      <c r="A1360" s="124"/>
      <c r="B1360" s="125"/>
      <c r="C1360" s="124"/>
      <c r="D1360" s="124"/>
      <c r="E1360" s="124"/>
      <c r="F1360" s="6"/>
      <c r="G1360" s="125"/>
      <c r="H1360" s="124"/>
      <c r="I1360" s="6"/>
      <c r="J1360" s="125"/>
      <c r="K1360" s="160"/>
      <c r="L1360" s="125"/>
    </row>
    <row r="1361" spans="1:12" ht="16.5">
      <c r="A1361" s="308"/>
      <c r="B1361" s="233"/>
      <c r="C1361" s="77"/>
      <c r="D1361" s="319"/>
      <c r="E1361" s="310"/>
      <c r="F1361" s="315"/>
      <c r="G1361" s="312"/>
      <c r="H1361" s="310"/>
      <c r="I1361" s="315"/>
      <c r="J1361" s="312"/>
      <c r="K1361" s="316"/>
      <c r="L1361" s="312"/>
    </row>
    <row r="1362" spans="1:12" ht="16.5">
      <c r="A1362" s="308"/>
      <c r="B1362" s="233"/>
      <c r="C1362" s="299" t="s">
        <v>850</v>
      </c>
      <c r="D1362" s="319"/>
      <c r="E1362" s="310"/>
      <c r="F1362" s="315"/>
      <c r="G1362" s="312"/>
      <c r="H1362" s="310"/>
      <c r="I1362" s="315"/>
      <c r="J1362" s="312"/>
      <c r="K1362" s="316"/>
      <c r="L1362" s="312"/>
    </row>
    <row r="1363" spans="1:12" ht="16.5">
      <c r="A1363" s="308"/>
      <c r="B1363" s="233"/>
      <c r="C1363" s="90"/>
      <c r="D1363" s="319"/>
      <c r="E1363" s="310"/>
      <c r="F1363" s="315"/>
      <c r="G1363" s="312"/>
      <c r="H1363" s="310"/>
      <c r="I1363" s="315"/>
      <c r="J1363" s="312"/>
      <c r="K1363" s="316"/>
      <c r="L1363" s="312"/>
    </row>
    <row r="1364" spans="1:12" ht="16.5">
      <c r="A1364" s="308">
        <v>1</v>
      </c>
      <c r="B1364" s="125"/>
      <c r="C1364" s="77" t="s">
        <v>1068</v>
      </c>
      <c r="D1364" s="319" t="s">
        <v>1069</v>
      </c>
      <c r="E1364" s="310"/>
      <c r="F1364" s="315"/>
      <c r="G1364" s="312">
        <v>100000</v>
      </c>
      <c r="H1364" s="310"/>
      <c r="I1364" s="315"/>
      <c r="J1364" s="312">
        <v>100000</v>
      </c>
      <c r="K1364" s="316"/>
      <c r="L1364" s="312">
        <f>J1364-G1364</f>
        <v>0</v>
      </c>
    </row>
    <row r="1365" spans="1:12" ht="16.5">
      <c r="A1365" s="308"/>
      <c r="B1365" s="233"/>
      <c r="D1365" s="319"/>
      <c r="E1365" s="310"/>
      <c r="F1365" s="315"/>
      <c r="G1365" s="312"/>
      <c r="H1365" s="310"/>
      <c r="I1365" s="315"/>
      <c r="J1365" s="312"/>
      <c r="K1365" s="316"/>
      <c r="L1365" s="312"/>
    </row>
    <row r="1366" spans="1:12" ht="16.5">
      <c r="A1366" s="426"/>
      <c r="B1366" s="427"/>
      <c r="C1366" s="387" t="s">
        <v>743</v>
      </c>
      <c r="D1366" s="450"/>
      <c r="E1366" s="451"/>
      <c r="F1366" s="391" t="s">
        <v>36</v>
      </c>
      <c r="G1366" s="390">
        <f>SUM(G1362:G1365)</f>
        <v>100000</v>
      </c>
      <c r="H1366" s="451"/>
      <c r="I1366" s="389" t="s">
        <v>36</v>
      </c>
      <c r="J1366" s="390">
        <f>SUM(J1363:J1365)</f>
        <v>100000</v>
      </c>
      <c r="K1366" s="391" t="s">
        <v>36</v>
      </c>
      <c r="L1366" s="390">
        <f>J1366-G1366</f>
        <v>0</v>
      </c>
    </row>
    <row r="1367" spans="1:12">
      <c r="A1367" s="124"/>
      <c r="B1367" s="125"/>
      <c r="C1367" s="124"/>
      <c r="D1367" s="124"/>
      <c r="E1367" s="124"/>
      <c r="F1367" s="6"/>
      <c r="G1367" s="125"/>
      <c r="H1367" s="124"/>
      <c r="I1367" s="6"/>
      <c r="J1367" s="125"/>
      <c r="K1367" s="160"/>
      <c r="L1367" s="125"/>
    </row>
    <row r="1368" spans="1:12">
      <c r="A1368" s="124"/>
      <c r="B1368" s="125"/>
      <c r="C1368" s="124"/>
      <c r="D1368" s="124"/>
      <c r="E1368" s="124"/>
      <c r="F1368" s="6"/>
      <c r="G1368" s="125"/>
      <c r="H1368" s="124"/>
      <c r="I1368" s="6"/>
      <c r="J1368" s="125"/>
      <c r="K1368" s="160"/>
      <c r="L1368" s="125"/>
    </row>
    <row r="1369" spans="1:12">
      <c r="A1369" s="124"/>
      <c r="B1369" s="125"/>
      <c r="C1369" s="124"/>
      <c r="D1369" s="124"/>
      <c r="E1369" s="124"/>
      <c r="F1369" s="6"/>
      <c r="G1369" s="125"/>
      <c r="H1369" s="124"/>
      <c r="I1369" s="6"/>
      <c r="J1369" s="125"/>
      <c r="K1369" s="160"/>
      <c r="L1369" s="125"/>
    </row>
    <row r="1370" spans="1:12">
      <c r="A1370" s="124"/>
      <c r="B1370" s="125"/>
      <c r="C1370" s="124"/>
      <c r="D1370" s="124"/>
      <c r="E1370" s="124"/>
      <c r="F1370" s="6"/>
      <c r="G1370" s="125"/>
      <c r="H1370" s="124"/>
      <c r="I1370" s="6"/>
      <c r="J1370" s="125"/>
      <c r="K1370" s="160"/>
      <c r="L1370" s="125"/>
    </row>
    <row r="1371" spans="1:12">
      <c r="A1371" s="124"/>
      <c r="B1371" s="125"/>
      <c r="C1371" s="124"/>
      <c r="D1371" s="124"/>
      <c r="E1371" s="124"/>
      <c r="F1371" s="6"/>
      <c r="G1371" s="125"/>
      <c r="H1371" s="124"/>
      <c r="I1371" s="6"/>
      <c r="J1371" s="125"/>
      <c r="K1371" s="160"/>
      <c r="L1371" s="125"/>
    </row>
    <row r="1372" spans="1:12">
      <c r="A1372" s="124"/>
      <c r="B1372" s="125"/>
      <c r="C1372" s="124"/>
      <c r="D1372" s="124"/>
      <c r="E1372" s="124"/>
      <c r="F1372" s="6"/>
      <c r="G1372" s="125"/>
      <c r="H1372" s="124"/>
      <c r="I1372" s="6"/>
      <c r="J1372" s="125"/>
      <c r="K1372" s="160"/>
      <c r="L1372" s="125"/>
    </row>
    <row r="1373" spans="1:12">
      <c r="A1373" s="124"/>
      <c r="B1373" s="125"/>
      <c r="C1373" s="124"/>
      <c r="D1373" s="124"/>
      <c r="E1373" s="124"/>
      <c r="F1373" s="6"/>
      <c r="G1373" s="125"/>
      <c r="H1373" s="124"/>
      <c r="I1373" s="6"/>
      <c r="J1373" s="125"/>
      <c r="K1373" s="160"/>
      <c r="L1373" s="125"/>
    </row>
    <row r="1374" spans="1:12">
      <c r="A1374" s="124"/>
      <c r="B1374" s="125"/>
      <c r="C1374" s="124"/>
      <c r="D1374" s="124"/>
      <c r="E1374" s="124"/>
      <c r="F1374" s="6"/>
      <c r="G1374" s="125"/>
      <c r="H1374" s="124"/>
      <c r="I1374" s="6"/>
      <c r="J1374" s="125"/>
      <c r="K1374" s="160"/>
      <c r="L1374" s="125"/>
    </row>
    <row r="1375" spans="1:12">
      <c r="A1375" s="127"/>
      <c r="B1375" s="129"/>
      <c r="C1375" s="127"/>
      <c r="D1375" s="127"/>
      <c r="E1375" s="127"/>
      <c r="F1375" s="128"/>
      <c r="G1375" s="129"/>
      <c r="H1375" s="127"/>
      <c r="I1375" s="128"/>
      <c r="J1375" s="129"/>
      <c r="K1375" s="404"/>
      <c r="L1375" s="129"/>
    </row>
    <row r="1377" spans="2:12" ht="15.75">
      <c r="B1377" s="497" t="s">
        <v>703</v>
      </c>
      <c r="D1377" s="497" t="s">
        <v>1080</v>
      </c>
      <c r="E1377" s="497"/>
      <c r="F1377" s="497"/>
      <c r="G1377" s="497"/>
      <c r="H1377" s="497" t="s">
        <v>1081</v>
      </c>
      <c r="I1377" s="176"/>
      <c r="J1377" s="176"/>
    </row>
    <row r="1380" spans="2:12">
      <c r="C1380" s="201" t="s">
        <v>1082</v>
      </c>
      <c r="D1380" s="201" t="s">
        <v>1083</v>
      </c>
      <c r="E1380" s="201"/>
      <c r="F1380" s="201"/>
      <c r="G1380" s="201"/>
      <c r="H1380" s="201" t="s">
        <v>1084</v>
      </c>
      <c r="J1380" s="201"/>
      <c r="K1380" s="201"/>
      <c r="L1380" s="201"/>
    </row>
    <row r="1381" spans="2:12">
      <c r="C1381" s="334" t="s">
        <v>1085</v>
      </c>
      <c r="D1381" s="334" t="s">
        <v>1086</v>
      </c>
      <c r="E1381" s="334"/>
      <c r="H1381" s="334" t="s">
        <v>1087</v>
      </c>
      <c r="J1381" s="334"/>
      <c r="K1381" s="334"/>
    </row>
    <row r="1382" spans="2:12">
      <c r="D1382" s="334" t="s">
        <v>1088</v>
      </c>
      <c r="E1382" s="334"/>
    </row>
    <row r="1383" spans="2:12">
      <c r="D1383" s="334" t="s">
        <v>1089</v>
      </c>
      <c r="E1383" s="334"/>
    </row>
  </sheetData>
  <mergeCells count="570">
    <mergeCell ref="F1358:G1358"/>
    <mergeCell ref="I1358:J1358"/>
    <mergeCell ref="K1358:L1358"/>
    <mergeCell ref="F1359:G1359"/>
    <mergeCell ref="I1359:J1359"/>
    <mergeCell ref="K1359:L1359"/>
    <mergeCell ref="A1352:L1352"/>
    <mergeCell ref="A1353:L1353"/>
    <mergeCell ref="A1356:B1356"/>
    <mergeCell ref="E1356:G1356"/>
    <mergeCell ref="H1356:J1356"/>
    <mergeCell ref="A1357:B1357"/>
    <mergeCell ref="E1357:G1357"/>
    <mergeCell ref="H1357:J1357"/>
    <mergeCell ref="K1357:L1357"/>
    <mergeCell ref="F1321:G1321"/>
    <mergeCell ref="I1321:J1321"/>
    <mergeCell ref="K1321:L1321"/>
    <mergeCell ref="F1322:G1322"/>
    <mergeCell ref="I1322:J1322"/>
    <mergeCell ref="K1322:L1322"/>
    <mergeCell ref="A1315:L1315"/>
    <mergeCell ref="A1316:L1316"/>
    <mergeCell ref="A1319:B1319"/>
    <mergeCell ref="E1319:G1319"/>
    <mergeCell ref="H1319:J1319"/>
    <mergeCell ref="A1320:B1320"/>
    <mergeCell ref="E1320:G1320"/>
    <mergeCell ref="H1320:J1320"/>
    <mergeCell ref="K1320:L1320"/>
    <mergeCell ref="F1284:G1284"/>
    <mergeCell ref="I1284:J1284"/>
    <mergeCell ref="K1284:L1284"/>
    <mergeCell ref="F1285:G1285"/>
    <mergeCell ref="I1285:J1285"/>
    <mergeCell ref="K1285:L1285"/>
    <mergeCell ref="A1278:L1278"/>
    <mergeCell ref="A1279:L1279"/>
    <mergeCell ref="A1282:B1282"/>
    <mergeCell ref="E1282:G1282"/>
    <mergeCell ref="H1282:J1282"/>
    <mergeCell ref="A1283:B1283"/>
    <mergeCell ref="E1283:G1283"/>
    <mergeCell ref="H1283:J1283"/>
    <mergeCell ref="K1283:L1283"/>
    <mergeCell ref="F1247:G1247"/>
    <mergeCell ref="I1247:J1247"/>
    <mergeCell ref="K1247:L1247"/>
    <mergeCell ref="F1248:G1248"/>
    <mergeCell ref="I1248:J1248"/>
    <mergeCell ref="K1248:L1248"/>
    <mergeCell ref="A1241:L1241"/>
    <mergeCell ref="A1242:L1242"/>
    <mergeCell ref="A1245:B1245"/>
    <mergeCell ref="E1245:G1245"/>
    <mergeCell ref="H1245:J1245"/>
    <mergeCell ref="A1246:B1246"/>
    <mergeCell ref="E1246:G1246"/>
    <mergeCell ref="H1246:J1246"/>
    <mergeCell ref="K1246:L1246"/>
    <mergeCell ref="F1211:G1211"/>
    <mergeCell ref="I1211:J1211"/>
    <mergeCell ref="K1211:L1211"/>
    <mergeCell ref="F1212:G1212"/>
    <mergeCell ref="I1212:J1212"/>
    <mergeCell ref="K1212:L1212"/>
    <mergeCell ref="A1205:L1205"/>
    <mergeCell ref="A1206:L1206"/>
    <mergeCell ref="A1209:B1209"/>
    <mergeCell ref="E1209:G1209"/>
    <mergeCell ref="H1209:J1209"/>
    <mergeCell ref="A1210:B1210"/>
    <mergeCell ref="E1210:G1210"/>
    <mergeCell ref="H1210:J1210"/>
    <mergeCell ref="K1210:L1210"/>
    <mergeCell ref="F1175:G1175"/>
    <mergeCell ref="I1175:J1175"/>
    <mergeCell ref="K1175:L1175"/>
    <mergeCell ref="F1176:G1176"/>
    <mergeCell ref="I1176:J1176"/>
    <mergeCell ref="K1176:L1176"/>
    <mergeCell ref="A1169:L1169"/>
    <mergeCell ref="A1170:L1170"/>
    <mergeCell ref="A1173:B1173"/>
    <mergeCell ref="E1173:G1173"/>
    <mergeCell ref="H1173:J1173"/>
    <mergeCell ref="A1174:B1174"/>
    <mergeCell ref="E1174:G1174"/>
    <mergeCell ref="H1174:J1174"/>
    <mergeCell ref="K1174:L1174"/>
    <mergeCell ref="F1138:G1138"/>
    <mergeCell ref="I1138:J1138"/>
    <mergeCell ref="K1138:L1138"/>
    <mergeCell ref="F1139:G1139"/>
    <mergeCell ref="I1139:J1139"/>
    <mergeCell ref="K1139:L1139"/>
    <mergeCell ref="A1132:L1132"/>
    <mergeCell ref="A1133:L1133"/>
    <mergeCell ref="A1136:B1136"/>
    <mergeCell ref="E1136:G1136"/>
    <mergeCell ref="H1136:J1136"/>
    <mergeCell ref="A1137:B1137"/>
    <mergeCell ref="E1137:G1137"/>
    <mergeCell ref="H1137:J1137"/>
    <mergeCell ref="K1137:L1137"/>
    <mergeCell ref="F1102:G1102"/>
    <mergeCell ref="I1102:J1102"/>
    <mergeCell ref="K1102:L1102"/>
    <mergeCell ref="F1103:G1103"/>
    <mergeCell ref="I1103:J1103"/>
    <mergeCell ref="K1103:L1103"/>
    <mergeCell ref="A1096:L1096"/>
    <mergeCell ref="A1097:L1097"/>
    <mergeCell ref="A1100:B1100"/>
    <mergeCell ref="E1100:G1100"/>
    <mergeCell ref="H1100:J1100"/>
    <mergeCell ref="A1101:B1101"/>
    <mergeCell ref="E1101:G1101"/>
    <mergeCell ref="H1101:J1101"/>
    <mergeCell ref="K1101:L1101"/>
    <mergeCell ref="F1066:G1066"/>
    <mergeCell ref="I1066:J1066"/>
    <mergeCell ref="K1066:L1066"/>
    <mergeCell ref="F1067:G1067"/>
    <mergeCell ref="I1067:J1067"/>
    <mergeCell ref="K1067:L1067"/>
    <mergeCell ref="A1060:L1060"/>
    <mergeCell ref="A1061:L1061"/>
    <mergeCell ref="A1064:B1064"/>
    <mergeCell ref="E1064:G1064"/>
    <mergeCell ref="H1064:J1064"/>
    <mergeCell ref="A1065:B1065"/>
    <mergeCell ref="E1065:G1065"/>
    <mergeCell ref="H1065:J1065"/>
    <mergeCell ref="K1065:L1065"/>
    <mergeCell ref="F1030:G1030"/>
    <mergeCell ref="I1030:J1030"/>
    <mergeCell ref="K1030:L1030"/>
    <mergeCell ref="F1031:G1031"/>
    <mergeCell ref="I1031:J1031"/>
    <mergeCell ref="K1031:L1031"/>
    <mergeCell ref="A1024:L1024"/>
    <mergeCell ref="A1025:L1025"/>
    <mergeCell ref="A1028:B1028"/>
    <mergeCell ref="E1028:G1028"/>
    <mergeCell ref="H1028:J1028"/>
    <mergeCell ref="A1029:B1029"/>
    <mergeCell ref="E1029:G1029"/>
    <mergeCell ref="H1029:J1029"/>
    <mergeCell ref="K1029:L1029"/>
    <mergeCell ref="F994:G994"/>
    <mergeCell ref="I994:J994"/>
    <mergeCell ref="K994:L994"/>
    <mergeCell ref="F995:G995"/>
    <mergeCell ref="I995:J995"/>
    <mergeCell ref="K995:L995"/>
    <mergeCell ref="A988:L988"/>
    <mergeCell ref="A989:L989"/>
    <mergeCell ref="A992:B992"/>
    <mergeCell ref="E992:G992"/>
    <mergeCell ref="H992:J992"/>
    <mergeCell ref="A993:B993"/>
    <mergeCell ref="E993:G993"/>
    <mergeCell ref="H993:J993"/>
    <mergeCell ref="K993:L993"/>
    <mergeCell ref="F958:G958"/>
    <mergeCell ref="I958:J958"/>
    <mergeCell ref="K958:L958"/>
    <mergeCell ref="F959:G959"/>
    <mergeCell ref="I959:J959"/>
    <mergeCell ref="K959:L959"/>
    <mergeCell ref="A952:L952"/>
    <mergeCell ref="A953:L953"/>
    <mergeCell ref="A956:B956"/>
    <mergeCell ref="E956:G956"/>
    <mergeCell ref="H956:J956"/>
    <mergeCell ref="A957:B957"/>
    <mergeCell ref="E957:G957"/>
    <mergeCell ref="H957:J957"/>
    <mergeCell ref="K957:L957"/>
    <mergeCell ref="F921:G921"/>
    <mergeCell ref="I921:J921"/>
    <mergeCell ref="K921:L921"/>
    <mergeCell ref="F922:G922"/>
    <mergeCell ref="I922:J922"/>
    <mergeCell ref="K922:L922"/>
    <mergeCell ref="A915:L915"/>
    <mergeCell ref="A916:L916"/>
    <mergeCell ref="A919:B919"/>
    <mergeCell ref="E919:G919"/>
    <mergeCell ref="H919:J919"/>
    <mergeCell ref="A920:B920"/>
    <mergeCell ref="E920:G920"/>
    <mergeCell ref="H920:J920"/>
    <mergeCell ref="K920:L920"/>
    <mergeCell ref="F884:G884"/>
    <mergeCell ref="I884:J884"/>
    <mergeCell ref="K884:L884"/>
    <mergeCell ref="F885:G885"/>
    <mergeCell ref="I885:J885"/>
    <mergeCell ref="K885:L885"/>
    <mergeCell ref="A878:L878"/>
    <mergeCell ref="A879:L879"/>
    <mergeCell ref="A882:B882"/>
    <mergeCell ref="E882:G882"/>
    <mergeCell ref="H882:J882"/>
    <mergeCell ref="A883:B883"/>
    <mergeCell ref="E883:G883"/>
    <mergeCell ref="H883:J883"/>
    <mergeCell ref="K883:L883"/>
    <mergeCell ref="F847:G847"/>
    <mergeCell ref="I847:J847"/>
    <mergeCell ref="K847:L847"/>
    <mergeCell ref="F848:G848"/>
    <mergeCell ref="I848:J848"/>
    <mergeCell ref="K848:L848"/>
    <mergeCell ref="A841:L841"/>
    <mergeCell ref="A842:L842"/>
    <mergeCell ref="A845:B845"/>
    <mergeCell ref="E845:G845"/>
    <mergeCell ref="H845:J845"/>
    <mergeCell ref="A846:B846"/>
    <mergeCell ref="E846:G846"/>
    <mergeCell ref="H846:J846"/>
    <mergeCell ref="K846:L846"/>
    <mergeCell ref="F811:G811"/>
    <mergeCell ref="I811:J811"/>
    <mergeCell ref="K811:L811"/>
    <mergeCell ref="F812:G812"/>
    <mergeCell ref="I812:J812"/>
    <mergeCell ref="K812:L812"/>
    <mergeCell ref="A805:L805"/>
    <mergeCell ref="A806:L806"/>
    <mergeCell ref="A809:B809"/>
    <mergeCell ref="E809:G809"/>
    <mergeCell ref="H809:J809"/>
    <mergeCell ref="A810:B810"/>
    <mergeCell ref="E810:G810"/>
    <mergeCell ref="H810:J810"/>
    <mergeCell ref="K810:L810"/>
    <mergeCell ref="F775:G775"/>
    <mergeCell ref="I775:J775"/>
    <mergeCell ref="K775:L775"/>
    <mergeCell ref="F776:G776"/>
    <mergeCell ref="I776:J776"/>
    <mergeCell ref="K776:L776"/>
    <mergeCell ref="A769:L769"/>
    <mergeCell ref="A770:L770"/>
    <mergeCell ref="A773:B773"/>
    <mergeCell ref="E773:G773"/>
    <mergeCell ref="H773:J773"/>
    <mergeCell ref="A774:B774"/>
    <mergeCell ref="E774:G774"/>
    <mergeCell ref="H774:J774"/>
    <mergeCell ref="K774:L774"/>
    <mergeCell ref="F739:G739"/>
    <mergeCell ref="I739:J739"/>
    <mergeCell ref="K739:L739"/>
    <mergeCell ref="F740:G740"/>
    <mergeCell ref="I740:J740"/>
    <mergeCell ref="K740:L740"/>
    <mergeCell ref="A733:L733"/>
    <mergeCell ref="A734:L734"/>
    <mergeCell ref="A737:B737"/>
    <mergeCell ref="E737:G737"/>
    <mergeCell ref="H737:J737"/>
    <mergeCell ref="A738:B738"/>
    <mergeCell ref="E738:G738"/>
    <mergeCell ref="H738:J738"/>
    <mergeCell ref="K738:L738"/>
    <mergeCell ref="F702:G702"/>
    <mergeCell ref="I702:J702"/>
    <mergeCell ref="K702:L702"/>
    <mergeCell ref="F703:G703"/>
    <mergeCell ref="I703:J703"/>
    <mergeCell ref="K703:L703"/>
    <mergeCell ref="A696:L696"/>
    <mergeCell ref="A697:L697"/>
    <mergeCell ref="A700:B700"/>
    <mergeCell ref="E700:G700"/>
    <mergeCell ref="H700:J700"/>
    <mergeCell ref="A701:B701"/>
    <mergeCell ref="E701:G701"/>
    <mergeCell ref="H701:J701"/>
    <mergeCell ref="K701:L701"/>
    <mergeCell ref="F665:G665"/>
    <mergeCell ref="I665:J665"/>
    <mergeCell ref="K665:L665"/>
    <mergeCell ref="F666:G666"/>
    <mergeCell ref="I666:J666"/>
    <mergeCell ref="K666:L666"/>
    <mergeCell ref="A659:L659"/>
    <mergeCell ref="A660:L660"/>
    <mergeCell ref="A663:B663"/>
    <mergeCell ref="E663:G663"/>
    <mergeCell ref="H663:J663"/>
    <mergeCell ref="A664:B664"/>
    <mergeCell ref="E664:G664"/>
    <mergeCell ref="H664:J664"/>
    <mergeCell ref="K664:L664"/>
    <mergeCell ref="F629:G629"/>
    <mergeCell ref="I629:J629"/>
    <mergeCell ref="K629:L629"/>
    <mergeCell ref="F630:G630"/>
    <mergeCell ref="I630:J630"/>
    <mergeCell ref="K630:L630"/>
    <mergeCell ref="A623:L623"/>
    <mergeCell ref="A624:L624"/>
    <mergeCell ref="A627:B627"/>
    <mergeCell ref="E627:G627"/>
    <mergeCell ref="H627:J627"/>
    <mergeCell ref="A628:B628"/>
    <mergeCell ref="E628:G628"/>
    <mergeCell ref="H628:J628"/>
    <mergeCell ref="K628:L628"/>
    <mergeCell ref="F593:G593"/>
    <mergeCell ref="I593:J593"/>
    <mergeCell ref="K593:L593"/>
    <mergeCell ref="F594:G594"/>
    <mergeCell ref="I594:J594"/>
    <mergeCell ref="K594:L594"/>
    <mergeCell ref="A587:L587"/>
    <mergeCell ref="A588:L588"/>
    <mergeCell ref="A591:B591"/>
    <mergeCell ref="E591:G591"/>
    <mergeCell ref="H591:J591"/>
    <mergeCell ref="A592:B592"/>
    <mergeCell ref="E592:G592"/>
    <mergeCell ref="H592:J592"/>
    <mergeCell ref="K592:L592"/>
    <mergeCell ref="F557:G557"/>
    <mergeCell ref="I557:J557"/>
    <mergeCell ref="K557:L557"/>
    <mergeCell ref="F558:G558"/>
    <mergeCell ref="I558:J558"/>
    <mergeCell ref="K558:L558"/>
    <mergeCell ref="A551:L551"/>
    <mergeCell ref="A552:L552"/>
    <mergeCell ref="A555:B555"/>
    <mergeCell ref="E555:G555"/>
    <mergeCell ref="H555:J555"/>
    <mergeCell ref="A556:B556"/>
    <mergeCell ref="E556:G556"/>
    <mergeCell ref="H556:J556"/>
    <mergeCell ref="K556:L556"/>
    <mergeCell ref="F521:G521"/>
    <mergeCell ref="I521:J521"/>
    <mergeCell ref="K521:L521"/>
    <mergeCell ref="F522:G522"/>
    <mergeCell ref="I522:J522"/>
    <mergeCell ref="K522:L522"/>
    <mergeCell ref="A515:L515"/>
    <mergeCell ref="A516:L516"/>
    <mergeCell ref="A519:B519"/>
    <mergeCell ref="E519:G519"/>
    <mergeCell ref="H519:J519"/>
    <mergeCell ref="A520:B520"/>
    <mergeCell ref="E520:G520"/>
    <mergeCell ref="H520:J520"/>
    <mergeCell ref="K520:L520"/>
    <mergeCell ref="F484:G484"/>
    <mergeCell ref="I484:J484"/>
    <mergeCell ref="K484:L484"/>
    <mergeCell ref="F485:G485"/>
    <mergeCell ref="I485:J485"/>
    <mergeCell ref="K485:L485"/>
    <mergeCell ref="A478:L478"/>
    <mergeCell ref="A479:L479"/>
    <mergeCell ref="A482:B482"/>
    <mergeCell ref="E482:G482"/>
    <mergeCell ref="H482:J482"/>
    <mergeCell ref="A483:B483"/>
    <mergeCell ref="E483:G483"/>
    <mergeCell ref="H483:J483"/>
    <mergeCell ref="K483:L483"/>
    <mergeCell ref="F448:G448"/>
    <mergeCell ref="I448:J448"/>
    <mergeCell ref="K448:L448"/>
    <mergeCell ref="F449:G449"/>
    <mergeCell ref="I449:J449"/>
    <mergeCell ref="K449:L449"/>
    <mergeCell ref="A442:L442"/>
    <mergeCell ref="A443:L443"/>
    <mergeCell ref="A446:B446"/>
    <mergeCell ref="E446:G446"/>
    <mergeCell ref="H446:J446"/>
    <mergeCell ref="A447:B447"/>
    <mergeCell ref="E447:G447"/>
    <mergeCell ref="H447:J447"/>
    <mergeCell ref="K447:L447"/>
    <mergeCell ref="F412:G412"/>
    <mergeCell ref="I412:J412"/>
    <mergeCell ref="K412:L412"/>
    <mergeCell ref="F413:G413"/>
    <mergeCell ref="I413:J413"/>
    <mergeCell ref="K413:L413"/>
    <mergeCell ref="A406:L406"/>
    <mergeCell ref="A407:L407"/>
    <mergeCell ref="A410:B410"/>
    <mergeCell ref="E410:G410"/>
    <mergeCell ref="H410:J410"/>
    <mergeCell ref="A411:B411"/>
    <mergeCell ref="E411:G411"/>
    <mergeCell ref="H411:J411"/>
    <mergeCell ref="K411:L411"/>
    <mergeCell ref="F376:G376"/>
    <mergeCell ref="I376:J376"/>
    <mergeCell ref="K376:L376"/>
    <mergeCell ref="F377:G377"/>
    <mergeCell ref="I377:J377"/>
    <mergeCell ref="K377:L377"/>
    <mergeCell ref="A370:L370"/>
    <mergeCell ref="A371:L371"/>
    <mergeCell ref="A374:B374"/>
    <mergeCell ref="E374:G374"/>
    <mergeCell ref="H374:J374"/>
    <mergeCell ref="A375:B375"/>
    <mergeCell ref="E375:G375"/>
    <mergeCell ref="H375:J375"/>
    <mergeCell ref="K375:L375"/>
    <mergeCell ref="F340:G340"/>
    <mergeCell ref="I340:J340"/>
    <mergeCell ref="K340:L340"/>
    <mergeCell ref="F341:G341"/>
    <mergeCell ref="I341:J341"/>
    <mergeCell ref="K341:L341"/>
    <mergeCell ref="A334:L334"/>
    <mergeCell ref="A335:L335"/>
    <mergeCell ref="A338:B338"/>
    <mergeCell ref="E338:G338"/>
    <mergeCell ref="H338:J338"/>
    <mergeCell ref="A339:B339"/>
    <mergeCell ref="E339:G339"/>
    <mergeCell ref="H339:J339"/>
    <mergeCell ref="K339:L339"/>
    <mergeCell ref="F304:G304"/>
    <mergeCell ref="I304:J304"/>
    <mergeCell ref="K304:L304"/>
    <mergeCell ref="F305:G305"/>
    <mergeCell ref="I305:J305"/>
    <mergeCell ref="K305:L305"/>
    <mergeCell ref="A298:L298"/>
    <mergeCell ref="A299:L299"/>
    <mergeCell ref="A302:B302"/>
    <mergeCell ref="E302:G302"/>
    <mergeCell ref="H302:J302"/>
    <mergeCell ref="A303:B303"/>
    <mergeCell ref="E303:G303"/>
    <mergeCell ref="H303:J303"/>
    <mergeCell ref="K303:L303"/>
    <mergeCell ref="F268:G268"/>
    <mergeCell ref="I268:J268"/>
    <mergeCell ref="K268:L268"/>
    <mergeCell ref="F269:G269"/>
    <mergeCell ref="I269:J269"/>
    <mergeCell ref="K269:L269"/>
    <mergeCell ref="A262:L262"/>
    <mergeCell ref="A263:L263"/>
    <mergeCell ref="A266:B266"/>
    <mergeCell ref="E266:G266"/>
    <mergeCell ref="H266:J266"/>
    <mergeCell ref="A267:B267"/>
    <mergeCell ref="E267:G267"/>
    <mergeCell ref="H267:J267"/>
    <mergeCell ref="K267:L267"/>
    <mergeCell ref="F230:G230"/>
    <mergeCell ref="I230:J230"/>
    <mergeCell ref="K230:L230"/>
    <mergeCell ref="F231:G231"/>
    <mergeCell ref="I231:J231"/>
    <mergeCell ref="K231:L231"/>
    <mergeCell ref="A225:L225"/>
    <mergeCell ref="A226:L226"/>
    <mergeCell ref="A228:B228"/>
    <mergeCell ref="E228:G228"/>
    <mergeCell ref="H228:J228"/>
    <mergeCell ref="A229:B229"/>
    <mergeCell ref="E229:G229"/>
    <mergeCell ref="H229:J229"/>
    <mergeCell ref="K229:L229"/>
    <mergeCell ref="F194:G194"/>
    <mergeCell ref="I194:J194"/>
    <mergeCell ref="K194:L194"/>
    <mergeCell ref="F195:G195"/>
    <mergeCell ref="I195:J195"/>
    <mergeCell ref="K195:L195"/>
    <mergeCell ref="A188:L188"/>
    <mergeCell ref="A189:L189"/>
    <mergeCell ref="A192:B192"/>
    <mergeCell ref="E192:G192"/>
    <mergeCell ref="H192:J192"/>
    <mergeCell ref="A193:B193"/>
    <mergeCell ref="E193:G193"/>
    <mergeCell ref="H193:J193"/>
    <mergeCell ref="K193:L193"/>
    <mergeCell ref="F156:G156"/>
    <mergeCell ref="I156:J156"/>
    <mergeCell ref="K156:L156"/>
    <mergeCell ref="F157:G157"/>
    <mergeCell ref="I157:J157"/>
    <mergeCell ref="K157:L157"/>
    <mergeCell ref="A150:L150"/>
    <mergeCell ref="A151:L151"/>
    <mergeCell ref="A154:B154"/>
    <mergeCell ref="E154:G154"/>
    <mergeCell ref="H154:J154"/>
    <mergeCell ref="A155:B155"/>
    <mergeCell ref="E155:G155"/>
    <mergeCell ref="H155:J155"/>
    <mergeCell ref="K155:L155"/>
    <mergeCell ref="F119:G119"/>
    <mergeCell ref="I119:J119"/>
    <mergeCell ref="K119:L119"/>
    <mergeCell ref="F120:G120"/>
    <mergeCell ref="I120:J120"/>
    <mergeCell ref="K120:L120"/>
    <mergeCell ref="A113:L113"/>
    <mergeCell ref="A114:L114"/>
    <mergeCell ref="A117:B117"/>
    <mergeCell ref="E117:G117"/>
    <mergeCell ref="H117:J117"/>
    <mergeCell ref="A118:B118"/>
    <mergeCell ref="E118:G118"/>
    <mergeCell ref="H118:J118"/>
    <mergeCell ref="K118:L118"/>
    <mergeCell ref="F82:G82"/>
    <mergeCell ref="I82:J82"/>
    <mergeCell ref="K82:L82"/>
    <mergeCell ref="F83:G83"/>
    <mergeCell ref="I83:J83"/>
    <mergeCell ref="K83:L83"/>
    <mergeCell ref="A76:L76"/>
    <mergeCell ref="A77:L77"/>
    <mergeCell ref="A80:B80"/>
    <mergeCell ref="E80:G80"/>
    <mergeCell ref="H80:J80"/>
    <mergeCell ref="A81:B81"/>
    <mergeCell ref="E81:G81"/>
    <mergeCell ref="H81:J81"/>
    <mergeCell ref="K81:L81"/>
    <mergeCell ref="F46:G46"/>
    <mergeCell ref="I46:J46"/>
    <mergeCell ref="K46:L46"/>
    <mergeCell ref="F47:G47"/>
    <mergeCell ref="I47:J47"/>
    <mergeCell ref="K47:L47"/>
    <mergeCell ref="A40:L40"/>
    <mergeCell ref="A41:L41"/>
    <mergeCell ref="A44:B44"/>
    <mergeCell ref="E44:G44"/>
    <mergeCell ref="H44:J44"/>
    <mergeCell ref="A45:B45"/>
    <mergeCell ref="E45:G45"/>
    <mergeCell ref="H45:J45"/>
    <mergeCell ref="K45:L45"/>
    <mergeCell ref="F10:G10"/>
    <mergeCell ref="I10:J10"/>
    <mergeCell ref="K10:L10"/>
    <mergeCell ref="F11:G11"/>
    <mergeCell ref="I11:J11"/>
    <mergeCell ref="K11:L11"/>
    <mergeCell ref="A4:L4"/>
    <mergeCell ref="A5:L5"/>
    <mergeCell ref="A8:B8"/>
    <mergeCell ref="E8:G8"/>
    <mergeCell ref="H8:J8"/>
    <mergeCell ref="A9:B9"/>
    <mergeCell ref="E9:G9"/>
    <mergeCell ref="H9:J9"/>
    <mergeCell ref="K9:L9"/>
  </mergeCells>
  <pageMargins left="0.25" right="0" top="0.5" bottom="0.25" header="0.3" footer="0.3"/>
  <pageSetup paperSize="5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O1800"/>
  <sheetViews>
    <sheetView topLeftCell="A1560" workbookViewId="0">
      <pane xSplit="20115" topLeftCell="P1"/>
      <selection activeCell="D1498" sqref="D1498"/>
      <selection pane="topRight" activeCell="P1243" sqref="P1243"/>
    </sheetView>
  </sheetViews>
  <sheetFormatPr defaultRowHeight="15"/>
  <cols>
    <col min="1" max="1" width="9" customWidth="1"/>
    <col min="2" max="2" width="20.42578125" customWidth="1"/>
    <col min="3" max="3" width="21.85546875" customWidth="1"/>
    <col min="4" max="4" width="19.5703125" customWidth="1"/>
    <col min="5" max="5" width="17.5703125" customWidth="1"/>
    <col min="6" max="6" width="2" customWidth="1"/>
    <col min="7" max="7" width="11.7109375" customWidth="1"/>
    <col min="8" max="8" width="1.85546875" customWidth="1"/>
    <col min="9" max="9" width="11.7109375" customWidth="1"/>
    <col min="10" max="10" width="2" customWidth="1"/>
    <col min="11" max="11" width="10.140625" customWidth="1"/>
    <col min="12" max="12" width="2" customWidth="1"/>
    <col min="13" max="13" width="11.7109375" customWidth="1"/>
    <col min="14" max="14" width="13.7109375" customWidth="1"/>
  </cols>
  <sheetData>
    <row r="1" spans="1:13">
      <c r="A1" s="530" t="s">
        <v>1163</v>
      </c>
      <c r="C1" s="530"/>
      <c r="D1" s="530"/>
      <c r="E1" s="530"/>
      <c r="F1" s="530"/>
      <c r="G1" s="530"/>
      <c r="H1" s="530"/>
      <c r="I1" s="530"/>
      <c r="J1" s="530"/>
      <c r="K1" s="530"/>
      <c r="L1" s="530"/>
      <c r="M1" s="530" t="s">
        <v>1164</v>
      </c>
    </row>
    <row r="2" spans="1:13">
      <c r="A2" s="530" t="s">
        <v>1165</v>
      </c>
      <c r="B2" s="530"/>
      <c r="C2" s="530"/>
      <c r="D2" s="530"/>
      <c r="E2" s="530"/>
      <c r="F2" s="530"/>
      <c r="G2" s="530"/>
      <c r="H2" s="530"/>
      <c r="I2" s="530"/>
      <c r="J2" s="530"/>
      <c r="K2" s="530"/>
      <c r="L2" s="530"/>
      <c r="M2" s="530"/>
    </row>
    <row r="3" spans="1:13">
      <c r="A3" s="530"/>
      <c r="B3" s="530"/>
    </row>
    <row r="4" spans="1:13" ht="15.75">
      <c r="A4" s="531" t="s">
        <v>303</v>
      </c>
      <c r="B4" s="531"/>
      <c r="C4" s="531"/>
      <c r="D4" s="531"/>
      <c r="E4" s="531"/>
      <c r="F4" s="531"/>
      <c r="G4" s="531"/>
      <c r="H4" s="531"/>
      <c r="I4" s="531"/>
      <c r="J4" s="531"/>
      <c r="K4" s="531"/>
      <c r="L4" s="531"/>
      <c r="M4" s="531"/>
    </row>
    <row r="5" spans="1:13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</row>
    <row r="6" spans="1:13" ht="16.5">
      <c r="A6" s="532" t="s">
        <v>1166</v>
      </c>
      <c r="B6" s="532"/>
      <c r="C6" s="532"/>
      <c r="D6" s="532"/>
      <c r="E6" s="532"/>
      <c r="F6" s="532"/>
      <c r="G6" s="532"/>
      <c r="H6" s="532"/>
      <c r="I6" s="532"/>
      <c r="J6" s="532"/>
      <c r="K6" s="532"/>
      <c r="L6" s="532"/>
      <c r="M6" s="532"/>
    </row>
    <row r="7" spans="1:13">
      <c r="A7" s="533" t="s">
        <v>1167</v>
      </c>
      <c r="B7" s="533"/>
      <c r="C7" s="533"/>
      <c r="D7" s="533"/>
      <c r="E7" s="533"/>
      <c r="F7" s="533"/>
      <c r="G7" s="533"/>
      <c r="H7" s="533"/>
      <c r="I7" s="533"/>
      <c r="J7" s="533"/>
      <c r="K7" s="533"/>
      <c r="L7" s="533"/>
      <c r="M7" s="533"/>
    </row>
    <row r="8" spans="1:13">
      <c r="A8" s="63"/>
      <c r="B8" s="63"/>
      <c r="C8" s="63"/>
      <c r="D8" s="63"/>
      <c r="E8" s="63"/>
      <c r="F8" s="534"/>
      <c r="G8" s="534"/>
      <c r="H8" s="63"/>
      <c r="I8" s="63"/>
      <c r="J8" s="63"/>
      <c r="K8" s="63"/>
    </row>
    <row r="9" spans="1:13">
      <c r="A9" s="63" t="s">
        <v>1168</v>
      </c>
      <c r="B9" s="63" t="s">
        <v>1169</v>
      </c>
      <c r="C9" s="63"/>
      <c r="D9" s="63"/>
      <c r="E9" s="63"/>
      <c r="F9" s="63"/>
      <c r="G9" s="63"/>
      <c r="H9" s="63"/>
      <c r="I9" s="63"/>
      <c r="J9" s="63"/>
      <c r="K9" s="63"/>
      <c r="L9" s="63"/>
      <c r="M9" s="63"/>
    </row>
    <row r="10" spans="1:13">
      <c r="A10" s="63" t="s">
        <v>1170</v>
      </c>
      <c r="B10" s="63" t="s">
        <v>1171</v>
      </c>
      <c r="C10" s="63"/>
      <c r="D10" s="63"/>
      <c r="E10" s="63"/>
      <c r="F10" s="63"/>
      <c r="G10" s="63"/>
      <c r="H10" s="63"/>
      <c r="I10" s="63"/>
      <c r="J10" s="63"/>
      <c r="K10" s="63"/>
      <c r="L10" s="63"/>
      <c r="M10" s="63"/>
    </row>
    <row r="11" spans="1:13">
      <c r="A11" s="63"/>
      <c r="B11" s="63" t="s">
        <v>1172</v>
      </c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</row>
    <row r="12" spans="1:13">
      <c r="A12" s="63" t="s">
        <v>1170</v>
      </c>
      <c r="B12" s="63" t="s">
        <v>1173</v>
      </c>
      <c r="C12" s="63"/>
      <c r="D12" s="63"/>
      <c r="E12" s="63"/>
      <c r="F12" s="63"/>
      <c r="G12" s="63"/>
      <c r="H12" s="63"/>
      <c r="I12" s="63"/>
      <c r="J12" s="63"/>
      <c r="K12" s="63"/>
      <c r="L12" s="63"/>
      <c r="M12" s="63"/>
    </row>
    <row r="13" spans="1:13">
      <c r="A13" s="63" t="s">
        <v>1170</v>
      </c>
      <c r="B13" s="63" t="s">
        <v>1174</v>
      </c>
      <c r="C13" s="63"/>
      <c r="D13" s="63"/>
      <c r="E13" s="63"/>
      <c r="F13" s="63"/>
      <c r="G13" s="63"/>
      <c r="H13" s="63"/>
      <c r="I13" s="63"/>
      <c r="J13" s="63"/>
      <c r="K13" s="63"/>
      <c r="L13" s="63"/>
      <c r="M13" s="63"/>
    </row>
    <row r="14" spans="1:13">
      <c r="A14" s="63"/>
      <c r="B14" s="63"/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</row>
    <row r="15" spans="1:13">
      <c r="A15" s="63" t="s">
        <v>1175</v>
      </c>
      <c r="B15" s="63" t="s">
        <v>1176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</row>
    <row r="16" spans="1:13">
      <c r="A16" s="63"/>
      <c r="B16" s="63" t="s">
        <v>1177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  <c r="M16" s="63"/>
    </row>
    <row r="17" spans="1:13">
      <c r="A17" s="63"/>
      <c r="B17" s="63" t="s">
        <v>1178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  <c r="M17" s="63"/>
    </row>
    <row r="18" spans="1:13">
      <c r="A18" s="63"/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</row>
    <row r="19" spans="1:13">
      <c r="A19" s="63" t="s">
        <v>1179</v>
      </c>
      <c r="B19" s="63" t="s">
        <v>1180</v>
      </c>
      <c r="C19" s="63"/>
      <c r="D19" s="63"/>
      <c r="E19" s="63"/>
      <c r="F19" s="63"/>
      <c r="G19" s="63"/>
      <c r="H19" s="63"/>
      <c r="I19" s="63"/>
      <c r="J19" s="63"/>
      <c r="K19" s="63"/>
      <c r="L19" s="63"/>
      <c r="M19" s="63"/>
    </row>
    <row r="20" spans="1:13">
      <c r="A20" s="63"/>
      <c r="B20" s="63" t="s">
        <v>1181</v>
      </c>
      <c r="C20" s="63"/>
      <c r="D20" s="63"/>
      <c r="E20" s="63"/>
      <c r="F20" s="63"/>
      <c r="G20" s="63"/>
      <c r="H20" s="63"/>
      <c r="I20" s="63"/>
      <c r="J20" s="63"/>
      <c r="K20" s="63"/>
      <c r="L20" s="63"/>
      <c r="M20" s="63"/>
    </row>
    <row r="21" spans="1:13">
      <c r="A21" s="63"/>
      <c r="B21" s="63" t="s">
        <v>1182</v>
      </c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</row>
    <row r="22" spans="1:13">
      <c r="A22" s="63"/>
      <c r="B22" s="63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</row>
    <row r="23" spans="1:13">
      <c r="A23" s="63" t="s">
        <v>1183</v>
      </c>
      <c r="B23" s="63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</row>
    <row r="24" spans="1:13">
      <c r="A24" s="81"/>
      <c r="B24" s="81"/>
      <c r="C24" s="81"/>
      <c r="D24" s="81"/>
      <c r="E24" s="81"/>
      <c r="F24" s="81"/>
      <c r="G24" s="81"/>
      <c r="H24" s="81"/>
      <c r="I24" s="81"/>
      <c r="J24" s="81"/>
      <c r="K24" s="81"/>
      <c r="L24" s="81"/>
      <c r="M24" s="81"/>
    </row>
    <row r="25" spans="1:13">
      <c r="A25" s="535" t="s">
        <v>1184</v>
      </c>
      <c r="B25" s="535"/>
      <c r="C25" s="535"/>
      <c r="D25" s="535" t="s">
        <v>1185</v>
      </c>
      <c r="E25" s="535" t="s">
        <v>1186</v>
      </c>
      <c r="F25" s="536" t="s">
        <v>1187</v>
      </c>
      <c r="G25" s="536"/>
      <c r="H25" s="536"/>
      <c r="I25" s="536"/>
      <c r="J25" s="536"/>
      <c r="K25" s="536"/>
      <c r="L25" s="536"/>
      <c r="M25" s="537"/>
    </row>
    <row r="26" spans="1:13">
      <c r="A26" s="538" t="s">
        <v>1188</v>
      </c>
      <c r="B26" s="538" t="s">
        <v>311</v>
      </c>
      <c r="C26" s="538" t="s">
        <v>1189</v>
      </c>
      <c r="D26" s="538" t="s">
        <v>1190</v>
      </c>
      <c r="E26" s="538" t="s">
        <v>1191</v>
      </c>
      <c r="F26" s="539" t="s">
        <v>1192</v>
      </c>
      <c r="G26" s="540"/>
      <c r="H26" s="539" t="s">
        <v>1193</v>
      </c>
      <c r="I26" s="540"/>
      <c r="J26" s="539" t="s">
        <v>1194</v>
      </c>
      <c r="K26" s="540"/>
      <c r="L26" s="539" t="s">
        <v>1195</v>
      </c>
      <c r="M26" s="540"/>
    </row>
    <row r="27" spans="1:13">
      <c r="A27" s="541" t="s">
        <v>11</v>
      </c>
      <c r="B27" s="538"/>
      <c r="C27" s="538"/>
      <c r="D27" s="538"/>
      <c r="E27" s="538"/>
      <c r="F27" s="542"/>
      <c r="G27" s="543"/>
      <c r="H27" s="542"/>
      <c r="I27" s="543"/>
      <c r="J27" s="544"/>
      <c r="K27" s="543"/>
      <c r="L27" s="544"/>
      <c r="M27" s="543"/>
    </row>
    <row r="28" spans="1:13">
      <c r="A28" s="545">
        <v>1</v>
      </c>
      <c r="B28" s="545">
        <v>2</v>
      </c>
      <c r="C28" s="545">
        <v>3</v>
      </c>
      <c r="D28" s="545">
        <v>4</v>
      </c>
      <c r="E28" s="545">
        <v>5</v>
      </c>
      <c r="F28" s="546"/>
      <c r="G28" s="547">
        <v>6</v>
      </c>
      <c r="H28" s="546"/>
      <c r="I28" s="547">
        <v>7</v>
      </c>
      <c r="J28" s="548"/>
      <c r="K28" s="547">
        <v>8</v>
      </c>
      <c r="L28" s="548"/>
      <c r="M28" s="547">
        <v>9</v>
      </c>
    </row>
    <row r="29" spans="1:13">
      <c r="A29" s="38" t="s">
        <v>1196</v>
      </c>
      <c r="B29" s="39" t="s">
        <v>1197</v>
      </c>
      <c r="C29" s="39" t="s">
        <v>1198</v>
      </c>
      <c r="D29" s="39" t="s">
        <v>1198</v>
      </c>
      <c r="E29" s="39" t="s">
        <v>1199</v>
      </c>
      <c r="F29" s="40"/>
      <c r="G29" s="78"/>
      <c r="H29" s="40"/>
      <c r="I29" s="78"/>
      <c r="J29" s="63"/>
      <c r="K29" s="78"/>
      <c r="L29" s="63"/>
      <c r="M29" s="78"/>
    </row>
    <row r="30" spans="1:13">
      <c r="A30" s="38" t="s">
        <v>1200</v>
      </c>
      <c r="B30" s="39" t="s">
        <v>1201</v>
      </c>
      <c r="C30" s="39"/>
      <c r="D30" s="39" t="s">
        <v>1202</v>
      </c>
      <c r="E30" s="39" t="s">
        <v>1191</v>
      </c>
      <c r="F30" s="40"/>
      <c r="G30" s="78"/>
      <c r="H30" s="40"/>
      <c r="I30" s="78"/>
      <c r="J30" s="63"/>
      <c r="K30" s="78"/>
      <c r="L30" s="63"/>
      <c r="M30" s="78"/>
    </row>
    <row r="31" spans="1:13">
      <c r="A31" s="38">
        <v>1000</v>
      </c>
      <c r="B31" s="39" t="s">
        <v>1203</v>
      </c>
      <c r="C31" s="39"/>
      <c r="D31" s="39" t="s">
        <v>1204</v>
      </c>
      <c r="E31" s="39"/>
      <c r="F31" s="40"/>
      <c r="G31" s="78"/>
      <c r="H31" s="40"/>
      <c r="I31" s="78"/>
      <c r="J31" s="52"/>
      <c r="K31" s="78"/>
      <c r="L31" s="52"/>
      <c r="M31" s="78"/>
    </row>
    <row r="32" spans="1:13">
      <c r="A32" s="48" t="s">
        <v>1205</v>
      </c>
      <c r="B32" s="47" t="s">
        <v>1206</v>
      </c>
      <c r="C32" s="47"/>
      <c r="D32" s="47"/>
      <c r="E32" s="47"/>
      <c r="F32" s="80"/>
      <c r="G32" s="248"/>
      <c r="H32" s="80"/>
      <c r="I32" s="248"/>
      <c r="J32" s="81"/>
      <c r="K32" s="248"/>
      <c r="L32" s="81"/>
      <c r="M32" s="248"/>
    </row>
    <row r="33" spans="1:13">
      <c r="A33" s="39"/>
      <c r="B33" s="39" t="s">
        <v>1207</v>
      </c>
      <c r="C33" s="39" t="s">
        <v>1208</v>
      </c>
      <c r="D33" s="39" t="s">
        <v>1208</v>
      </c>
      <c r="E33" s="39"/>
      <c r="F33" s="40"/>
      <c r="G33" s="78"/>
      <c r="H33" s="40"/>
      <c r="I33" s="78"/>
      <c r="J33" s="63"/>
      <c r="K33" s="78"/>
      <c r="L33" s="63"/>
      <c r="M33" s="221"/>
    </row>
    <row r="34" spans="1:13">
      <c r="A34" s="39"/>
      <c r="B34" s="39" t="s">
        <v>1209</v>
      </c>
      <c r="C34" s="39" t="s">
        <v>1210</v>
      </c>
      <c r="D34" s="39" t="s">
        <v>1211</v>
      </c>
      <c r="E34" s="38" t="s">
        <v>1212</v>
      </c>
      <c r="F34" s="52"/>
      <c r="G34" s="78"/>
      <c r="H34" s="52"/>
      <c r="I34" s="78"/>
      <c r="J34" s="63"/>
      <c r="K34" s="78"/>
      <c r="L34" s="63"/>
      <c r="M34" s="78"/>
    </row>
    <row r="35" spans="1:13">
      <c r="A35" s="39"/>
      <c r="B35" s="39"/>
      <c r="C35" s="39"/>
      <c r="D35" s="39" t="s">
        <v>1213</v>
      </c>
      <c r="E35" s="39"/>
      <c r="F35" s="52"/>
      <c r="G35" s="78"/>
      <c r="H35" s="52"/>
      <c r="I35" s="78"/>
      <c r="J35" s="63"/>
      <c r="K35" s="78"/>
      <c r="L35" s="63"/>
      <c r="M35" s="78"/>
    </row>
    <row r="36" spans="1:13">
      <c r="A36" s="39"/>
      <c r="B36" s="39"/>
      <c r="C36" s="39"/>
      <c r="D36" s="39" t="s">
        <v>1214</v>
      </c>
      <c r="E36" s="39"/>
      <c r="F36" s="52"/>
      <c r="G36" s="78"/>
      <c r="H36" s="52"/>
      <c r="I36" s="78"/>
      <c r="J36" s="63"/>
      <c r="K36" s="78"/>
      <c r="L36" s="63"/>
      <c r="M36" s="78"/>
    </row>
    <row r="37" spans="1:13">
      <c r="A37" s="47"/>
      <c r="B37" s="47"/>
      <c r="C37" s="47"/>
      <c r="D37" s="47" t="s">
        <v>1215</v>
      </c>
      <c r="E37" s="47"/>
      <c r="F37" s="81"/>
      <c r="G37" s="248"/>
      <c r="H37" s="81"/>
      <c r="I37" s="248"/>
      <c r="J37" s="81"/>
      <c r="K37" s="248"/>
      <c r="L37" s="81"/>
      <c r="M37" s="248"/>
    </row>
    <row r="38" spans="1:13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</row>
    <row r="39" spans="1:13">
      <c r="A39" s="530" t="s">
        <v>1163</v>
      </c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</row>
    <row r="40" spans="1:13">
      <c r="A40" s="530" t="s">
        <v>1216</v>
      </c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1:13">
      <c r="A41" s="530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1:13">
      <c r="A42" s="535" t="s">
        <v>1184</v>
      </c>
      <c r="B42" s="535"/>
      <c r="C42" s="535"/>
      <c r="D42" s="535" t="s">
        <v>1185</v>
      </c>
      <c r="E42" s="535" t="s">
        <v>1186</v>
      </c>
      <c r="F42" s="549" t="s">
        <v>1187</v>
      </c>
      <c r="G42" s="536"/>
      <c r="H42" s="536"/>
      <c r="I42" s="536"/>
      <c r="J42" s="536"/>
      <c r="K42" s="536"/>
      <c r="L42" s="536"/>
      <c r="M42" s="537"/>
    </row>
    <row r="43" spans="1:13">
      <c r="A43" s="538" t="s">
        <v>1188</v>
      </c>
      <c r="B43" s="538" t="s">
        <v>311</v>
      </c>
      <c r="C43" s="538" t="s">
        <v>1189</v>
      </c>
      <c r="D43" s="538" t="s">
        <v>1190</v>
      </c>
      <c r="E43" s="538" t="s">
        <v>1191</v>
      </c>
      <c r="F43" s="539" t="s">
        <v>1192</v>
      </c>
      <c r="G43" s="540"/>
      <c r="H43" s="539" t="s">
        <v>1193</v>
      </c>
      <c r="I43" s="540"/>
      <c r="J43" s="539" t="s">
        <v>1194</v>
      </c>
      <c r="K43" s="540"/>
      <c r="L43" s="539" t="s">
        <v>1195</v>
      </c>
      <c r="M43" s="540"/>
    </row>
    <row r="44" spans="1:13">
      <c r="A44" s="541" t="s">
        <v>11</v>
      </c>
      <c r="B44" s="538"/>
      <c r="C44" s="538"/>
      <c r="D44" s="538"/>
      <c r="E44" s="538"/>
      <c r="F44" s="542"/>
      <c r="G44" s="543"/>
      <c r="H44" s="542"/>
      <c r="I44" s="543"/>
      <c r="J44" s="544"/>
      <c r="K44" s="543"/>
      <c r="L44" s="544"/>
      <c r="M44" s="543"/>
    </row>
    <row r="45" spans="1:13">
      <c r="A45" s="545">
        <v>1</v>
      </c>
      <c r="B45" s="545">
        <v>2</v>
      </c>
      <c r="C45" s="545">
        <v>3</v>
      </c>
      <c r="D45" s="545">
        <v>4</v>
      </c>
      <c r="E45" s="545">
        <v>5</v>
      </c>
      <c r="F45" s="546"/>
      <c r="G45" s="547">
        <v>6</v>
      </c>
      <c r="H45" s="546"/>
      <c r="I45" s="547">
        <v>7</v>
      </c>
      <c r="J45" s="548"/>
      <c r="K45" s="547">
        <v>8</v>
      </c>
      <c r="L45" s="548"/>
      <c r="M45" s="547">
        <v>9</v>
      </c>
    </row>
    <row r="46" spans="1:13">
      <c r="A46" s="39"/>
      <c r="B46" s="39" t="s">
        <v>1217</v>
      </c>
      <c r="C46" s="39" t="s">
        <v>1218</v>
      </c>
      <c r="D46" s="39" t="s">
        <v>1218</v>
      </c>
      <c r="E46" s="550"/>
      <c r="F46" s="111"/>
      <c r="G46" s="551"/>
      <c r="H46" s="111"/>
      <c r="I46" s="551"/>
      <c r="J46" s="111"/>
      <c r="K46" s="551"/>
      <c r="L46" s="111"/>
      <c r="M46" s="551"/>
    </row>
    <row r="47" spans="1:13">
      <c r="A47" s="39"/>
      <c r="B47" s="39" t="s">
        <v>1219</v>
      </c>
      <c r="C47" s="39" t="s">
        <v>1220</v>
      </c>
      <c r="D47" s="39" t="s">
        <v>1221</v>
      </c>
      <c r="E47" s="39"/>
      <c r="F47" s="63"/>
      <c r="G47" s="78"/>
      <c r="H47" s="63"/>
      <c r="I47" s="78"/>
      <c r="J47" s="63"/>
      <c r="K47" s="78"/>
      <c r="L47" s="63"/>
      <c r="M47" s="78"/>
    </row>
    <row r="48" spans="1:13">
      <c r="A48" s="39"/>
      <c r="B48" s="39"/>
      <c r="C48" s="39"/>
      <c r="D48" s="39" t="s">
        <v>1222</v>
      </c>
      <c r="E48" s="38" t="s">
        <v>1212</v>
      </c>
      <c r="F48" s="63"/>
      <c r="G48" s="78"/>
      <c r="H48" s="63"/>
      <c r="I48" s="78"/>
      <c r="J48" s="63"/>
      <c r="K48" s="78"/>
      <c r="L48" s="63"/>
      <c r="M48" s="78"/>
    </row>
    <row r="49" spans="1:13">
      <c r="A49" s="39"/>
      <c r="B49" s="39"/>
      <c r="C49" s="39"/>
      <c r="D49" s="39" t="s">
        <v>1223</v>
      </c>
      <c r="E49" s="39"/>
      <c r="F49" s="63"/>
      <c r="G49" s="78"/>
      <c r="H49" s="63"/>
      <c r="I49" s="78"/>
      <c r="J49" s="63"/>
      <c r="K49" s="78"/>
      <c r="L49" s="63"/>
      <c r="M49" s="78"/>
    </row>
    <row r="50" spans="1:13">
      <c r="A50" s="47"/>
      <c r="B50" s="47"/>
      <c r="C50" s="47"/>
      <c r="D50" s="47" t="s">
        <v>1204</v>
      </c>
      <c r="E50" s="47"/>
      <c r="F50" s="81"/>
      <c r="G50" s="248"/>
      <c r="H50" s="81"/>
      <c r="I50" s="248"/>
      <c r="J50" s="81"/>
      <c r="K50" s="248"/>
      <c r="L50" s="81"/>
      <c r="M50" s="248"/>
    </row>
    <row r="51" spans="1:13">
      <c r="A51" s="39"/>
      <c r="B51" s="39" t="s">
        <v>1224</v>
      </c>
      <c r="C51" s="39" t="s">
        <v>1225</v>
      </c>
      <c r="D51" s="39" t="s">
        <v>1226</v>
      </c>
      <c r="E51" s="39"/>
      <c r="F51" s="40"/>
      <c r="G51" s="78"/>
      <c r="H51" s="40"/>
      <c r="I51" s="78"/>
      <c r="J51" s="52"/>
      <c r="K51" s="78"/>
      <c r="L51" s="52"/>
      <c r="M51" s="78"/>
    </row>
    <row r="52" spans="1:13">
      <c r="A52" s="39"/>
      <c r="B52" s="39" t="s">
        <v>1227</v>
      </c>
      <c r="C52" s="39" t="s">
        <v>1228</v>
      </c>
      <c r="D52" s="39" t="s">
        <v>1229</v>
      </c>
      <c r="E52" s="38" t="s">
        <v>1212</v>
      </c>
      <c r="F52" s="40"/>
      <c r="G52" s="78"/>
      <c r="H52" s="40"/>
      <c r="I52" s="78"/>
      <c r="J52" s="52"/>
      <c r="K52" s="78"/>
      <c r="L52" s="52"/>
      <c r="M52" s="78"/>
    </row>
    <row r="53" spans="1:13">
      <c r="A53" s="47"/>
      <c r="B53" s="47" t="s">
        <v>1230</v>
      </c>
      <c r="C53" s="47"/>
      <c r="D53" s="47" t="s">
        <v>1231</v>
      </c>
      <c r="E53" s="47"/>
      <c r="F53" s="80"/>
      <c r="G53" s="248"/>
      <c r="H53" s="80"/>
      <c r="I53" s="248"/>
      <c r="J53" s="81"/>
      <c r="K53" s="248"/>
      <c r="L53" s="81"/>
      <c r="M53" s="248"/>
    </row>
    <row r="54" spans="1:13">
      <c r="A54" s="39"/>
      <c r="B54" s="39" t="s">
        <v>1232</v>
      </c>
      <c r="C54" s="39" t="s">
        <v>1233</v>
      </c>
      <c r="D54" s="39" t="s">
        <v>1234</v>
      </c>
      <c r="E54" s="39"/>
      <c r="F54" s="40"/>
      <c r="G54" s="78"/>
      <c r="H54" s="40"/>
      <c r="I54" s="78"/>
      <c r="J54" s="52"/>
      <c r="K54" s="78"/>
      <c r="L54" s="52"/>
      <c r="M54" s="78"/>
    </row>
    <row r="55" spans="1:13">
      <c r="A55" s="39"/>
      <c r="B55" s="39" t="s">
        <v>1235</v>
      </c>
      <c r="C55" s="39" t="s">
        <v>1236</v>
      </c>
      <c r="D55" s="39" t="s">
        <v>1237</v>
      </c>
      <c r="E55" s="38" t="s">
        <v>1212</v>
      </c>
      <c r="F55" s="40"/>
      <c r="G55" s="78"/>
      <c r="H55" s="40"/>
      <c r="I55" s="78"/>
      <c r="J55" s="52"/>
      <c r="K55" s="78"/>
      <c r="L55" s="52"/>
      <c r="M55" s="78"/>
    </row>
    <row r="56" spans="1:13">
      <c r="A56" s="47"/>
      <c r="B56" s="47"/>
      <c r="C56" s="47"/>
      <c r="D56" s="47" t="s">
        <v>1238</v>
      </c>
      <c r="E56" s="47"/>
      <c r="F56" s="80"/>
      <c r="G56" s="248"/>
      <c r="H56" s="80"/>
      <c r="I56" s="248"/>
      <c r="J56" s="81"/>
      <c r="K56" s="248"/>
      <c r="L56" s="81"/>
      <c r="M56" s="248"/>
    </row>
    <row r="57" spans="1:13">
      <c r="A57" s="39"/>
      <c r="B57" s="39" t="s">
        <v>1239</v>
      </c>
      <c r="C57" s="39" t="s">
        <v>1240</v>
      </c>
      <c r="D57" s="39" t="s">
        <v>1241</v>
      </c>
      <c r="E57" s="39"/>
      <c r="F57" s="40"/>
      <c r="G57" s="78"/>
      <c r="H57" s="40"/>
      <c r="I57" s="78"/>
      <c r="J57" s="52"/>
      <c r="K57" s="78"/>
      <c r="L57" s="52"/>
      <c r="M57" s="78"/>
    </row>
    <row r="58" spans="1:13">
      <c r="A58" s="39"/>
      <c r="B58" s="39" t="s">
        <v>1242</v>
      </c>
      <c r="C58" s="39" t="s">
        <v>1243</v>
      </c>
      <c r="D58" s="39" t="s">
        <v>1244</v>
      </c>
      <c r="E58" s="38" t="s">
        <v>1212</v>
      </c>
      <c r="F58" s="40"/>
      <c r="G58" s="78"/>
      <c r="H58" s="40"/>
      <c r="I58" s="78"/>
      <c r="J58" s="52"/>
      <c r="K58" s="78"/>
      <c r="L58" s="52"/>
      <c r="M58" s="78"/>
    </row>
    <row r="59" spans="1:13">
      <c r="A59" s="47"/>
      <c r="B59" s="47" t="s">
        <v>1245</v>
      </c>
      <c r="C59" s="47"/>
      <c r="D59" s="47" t="s">
        <v>1246</v>
      </c>
      <c r="E59" s="47"/>
      <c r="F59" s="80"/>
      <c r="G59" s="248"/>
      <c r="H59" s="80"/>
      <c r="I59" s="248"/>
      <c r="J59" s="81"/>
      <c r="K59" s="248"/>
      <c r="L59" s="81"/>
      <c r="M59" s="248"/>
    </row>
    <row r="60" spans="1:13">
      <c r="A60" s="39"/>
      <c r="B60" s="39" t="s">
        <v>1247</v>
      </c>
      <c r="C60" s="39" t="s">
        <v>1247</v>
      </c>
      <c r="D60" s="39" t="s">
        <v>1248</v>
      </c>
      <c r="E60" s="39"/>
      <c r="F60" s="40"/>
      <c r="G60" s="78"/>
      <c r="H60" s="40"/>
      <c r="I60" s="78"/>
      <c r="J60" s="52"/>
      <c r="K60" s="78"/>
      <c r="L60" s="52"/>
      <c r="M60" s="78"/>
    </row>
    <row r="61" spans="1:13">
      <c r="A61" s="39"/>
      <c r="B61" s="39"/>
      <c r="C61" s="39"/>
      <c r="D61" s="39" t="s">
        <v>1249</v>
      </c>
      <c r="E61" s="38" t="s">
        <v>1212</v>
      </c>
      <c r="F61" s="40"/>
      <c r="G61" s="78"/>
      <c r="H61" s="40"/>
      <c r="I61" s="78"/>
      <c r="J61" s="52"/>
      <c r="K61" s="78"/>
      <c r="L61" s="52"/>
      <c r="M61" s="78"/>
    </row>
    <row r="62" spans="1:13">
      <c r="A62" s="47"/>
      <c r="B62" s="47"/>
      <c r="C62" s="47"/>
      <c r="D62" s="47" t="s">
        <v>1250</v>
      </c>
      <c r="E62" s="47"/>
      <c r="F62" s="80"/>
      <c r="G62" s="248"/>
      <c r="H62" s="80"/>
      <c r="I62" s="248"/>
      <c r="J62" s="81"/>
      <c r="K62" s="248"/>
      <c r="L62" s="81"/>
      <c r="M62" s="248"/>
    </row>
    <row r="63" spans="1:13">
      <c r="A63" s="59"/>
      <c r="B63" s="52" t="s">
        <v>1251</v>
      </c>
      <c r="C63" s="59" t="s">
        <v>1251</v>
      </c>
      <c r="D63" s="52" t="s">
        <v>1252</v>
      </c>
      <c r="E63" s="59" t="s">
        <v>1199</v>
      </c>
      <c r="F63" s="52"/>
      <c r="G63" s="52"/>
      <c r="H63" s="552"/>
      <c r="I63" s="455"/>
      <c r="J63" s="52"/>
      <c r="K63" s="52"/>
      <c r="L63" s="552"/>
      <c r="M63" s="221"/>
    </row>
    <row r="64" spans="1:13">
      <c r="A64" s="39"/>
      <c r="B64" s="52" t="s">
        <v>1253</v>
      </c>
      <c r="C64" s="39" t="s">
        <v>1254</v>
      </c>
      <c r="D64" s="52" t="s">
        <v>1255</v>
      </c>
      <c r="E64" s="39" t="s">
        <v>1191</v>
      </c>
      <c r="F64" s="52"/>
      <c r="G64" s="52"/>
      <c r="H64" s="40"/>
      <c r="I64" s="125"/>
      <c r="J64" s="52"/>
      <c r="K64" s="52"/>
      <c r="L64" s="40"/>
      <c r="M64" s="78"/>
    </row>
    <row r="65" spans="1:13">
      <c r="A65" s="39"/>
      <c r="B65" s="63" t="s">
        <v>1256</v>
      </c>
      <c r="C65" s="39" t="s">
        <v>1256</v>
      </c>
      <c r="D65" s="63" t="s">
        <v>1257</v>
      </c>
      <c r="E65" s="39"/>
      <c r="F65" s="63"/>
      <c r="G65" s="63"/>
      <c r="H65" s="40"/>
      <c r="I65" s="125"/>
      <c r="J65" s="63"/>
      <c r="K65" s="63"/>
      <c r="L65" s="40"/>
      <c r="M65" s="78"/>
    </row>
    <row r="66" spans="1:13">
      <c r="A66" s="47"/>
      <c r="B66" s="81"/>
      <c r="C66" s="47"/>
      <c r="D66" s="81" t="s">
        <v>1256</v>
      </c>
      <c r="E66" s="47"/>
      <c r="F66" s="81"/>
      <c r="G66" s="81"/>
      <c r="H66" s="80"/>
      <c r="I66" s="248"/>
      <c r="J66" s="81"/>
      <c r="K66" s="81"/>
      <c r="L66" s="80"/>
      <c r="M66" s="248"/>
    </row>
    <row r="67" spans="1:13">
      <c r="A67" s="39"/>
      <c r="B67" s="63" t="s">
        <v>1258</v>
      </c>
      <c r="C67" s="39" t="s">
        <v>1259</v>
      </c>
      <c r="D67" s="63" t="s">
        <v>1259</v>
      </c>
      <c r="E67" s="39"/>
      <c r="F67" s="63"/>
      <c r="G67" s="63"/>
      <c r="H67" s="40"/>
      <c r="I67" s="78"/>
      <c r="J67" s="63"/>
      <c r="K67" s="63"/>
      <c r="L67" s="40"/>
      <c r="M67" s="78"/>
    </row>
    <row r="68" spans="1:13">
      <c r="A68" s="39"/>
      <c r="B68" s="63" t="s">
        <v>1260</v>
      </c>
      <c r="C68" s="39" t="s">
        <v>1261</v>
      </c>
      <c r="D68" s="63" t="s">
        <v>1261</v>
      </c>
      <c r="E68" s="39"/>
      <c r="F68" s="63"/>
      <c r="G68" s="63"/>
      <c r="H68" s="40"/>
      <c r="I68" s="78"/>
      <c r="J68" s="63"/>
      <c r="K68" s="63"/>
      <c r="L68" s="40"/>
      <c r="M68" s="78"/>
    </row>
    <row r="69" spans="1:13">
      <c r="A69" s="39"/>
      <c r="B69" s="63" t="s">
        <v>1262</v>
      </c>
      <c r="C69" s="39" t="s">
        <v>1263</v>
      </c>
      <c r="D69" s="63" t="s">
        <v>1264</v>
      </c>
      <c r="E69" s="38" t="s">
        <v>1212</v>
      </c>
      <c r="F69" s="63"/>
      <c r="G69" s="63"/>
      <c r="H69" s="40"/>
      <c r="I69" s="78"/>
      <c r="J69" s="63"/>
      <c r="K69" s="63"/>
      <c r="L69" s="40"/>
      <c r="M69" s="78"/>
    </row>
    <row r="70" spans="1:13">
      <c r="A70" s="39"/>
      <c r="B70" s="63"/>
      <c r="C70" s="39"/>
      <c r="D70" s="63" t="s">
        <v>1265</v>
      </c>
      <c r="E70" s="39"/>
      <c r="F70" s="63"/>
      <c r="G70" s="63"/>
      <c r="H70" s="40"/>
      <c r="I70" s="78"/>
      <c r="J70" s="63"/>
      <c r="K70" s="63"/>
      <c r="L70" s="40"/>
      <c r="M70" s="78"/>
    </row>
    <row r="71" spans="1:13">
      <c r="A71" s="47"/>
      <c r="B71" s="81"/>
      <c r="C71" s="47"/>
      <c r="D71" s="81" t="s">
        <v>1266</v>
      </c>
      <c r="E71" s="47"/>
      <c r="F71" s="81"/>
      <c r="G71" s="81"/>
      <c r="H71" s="80"/>
      <c r="I71" s="248"/>
      <c r="J71" s="81"/>
      <c r="K71" s="81"/>
      <c r="L71" s="80"/>
      <c r="M71" s="248"/>
    </row>
    <row r="72" spans="1:13">
      <c r="A72" s="39"/>
      <c r="B72" s="39" t="s">
        <v>1227</v>
      </c>
      <c r="C72" s="59" t="s">
        <v>1267</v>
      </c>
      <c r="D72" s="78" t="s">
        <v>1268</v>
      </c>
      <c r="E72" s="39"/>
      <c r="F72" s="63"/>
      <c r="G72" s="63"/>
      <c r="H72" s="40"/>
      <c r="I72" s="78"/>
      <c r="J72" s="63"/>
      <c r="K72" s="63"/>
      <c r="L72" s="40"/>
      <c r="M72" s="78"/>
    </row>
    <row r="73" spans="1:13">
      <c r="A73" s="39"/>
      <c r="B73" s="39" t="s">
        <v>1269</v>
      </c>
      <c r="C73" s="39" t="s">
        <v>1270</v>
      </c>
      <c r="D73" s="78" t="s">
        <v>1271</v>
      </c>
      <c r="E73" s="38" t="s">
        <v>1212</v>
      </c>
      <c r="F73" s="63"/>
      <c r="G73" s="63"/>
      <c r="H73" s="40"/>
      <c r="I73" s="78"/>
      <c r="J73" s="63"/>
      <c r="K73" s="63"/>
      <c r="L73" s="40"/>
      <c r="M73" s="78"/>
    </row>
    <row r="74" spans="1:13">
      <c r="A74" s="39"/>
      <c r="B74" s="39" t="s">
        <v>1272</v>
      </c>
      <c r="C74" s="39" t="s">
        <v>1273</v>
      </c>
      <c r="D74" s="63"/>
      <c r="E74" s="39"/>
      <c r="F74" s="63"/>
      <c r="G74" s="78"/>
      <c r="H74" s="52"/>
      <c r="I74" s="78"/>
      <c r="J74" s="63"/>
      <c r="K74" s="78"/>
      <c r="L74" s="52"/>
      <c r="M74" s="78"/>
    </row>
    <row r="75" spans="1:13">
      <c r="A75" s="47"/>
      <c r="B75" s="47" t="s">
        <v>1274</v>
      </c>
      <c r="C75" s="47"/>
      <c r="D75" s="47"/>
      <c r="E75" s="47"/>
      <c r="F75" s="81"/>
      <c r="G75" s="248"/>
      <c r="H75" s="81"/>
      <c r="I75" s="248"/>
      <c r="J75" s="81"/>
      <c r="K75" s="248"/>
      <c r="L75" s="81"/>
      <c r="M75" s="248"/>
    </row>
    <row r="76" spans="1:13">
      <c r="A76" s="52"/>
      <c r="B76" s="52"/>
      <c r="C76" s="52"/>
      <c r="D76" s="52"/>
      <c r="E76" s="52"/>
      <c r="F76" s="52"/>
      <c r="G76" s="52"/>
      <c r="H76" s="52"/>
      <c r="I76" s="52"/>
      <c r="J76" s="52"/>
      <c r="K76" s="52"/>
      <c r="L76" s="52"/>
      <c r="M76" s="52"/>
    </row>
    <row r="77" spans="1:13">
      <c r="A77" s="52"/>
      <c r="B77" s="52"/>
      <c r="C77" s="52"/>
      <c r="D77" s="52"/>
      <c r="E77" s="52"/>
      <c r="F77" s="52"/>
      <c r="G77" s="52"/>
      <c r="H77" s="52"/>
      <c r="I77" s="52"/>
      <c r="J77" s="52"/>
      <c r="K77" s="52"/>
      <c r="L77" s="52"/>
      <c r="M77" s="52"/>
    </row>
    <row r="78" spans="1:13">
      <c r="A78" s="530" t="s">
        <v>1163</v>
      </c>
      <c r="B78" s="52"/>
      <c r="C78" s="52"/>
      <c r="D78" s="52"/>
      <c r="E78" s="52"/>
      <c r="F78" s="52"/>
      <c r="G78" s="52"/>
      <c r="H78" s="52"/>
      <c r="I78" s="52"/>
      <c r="J78" s="52"/>
      <c r="K78" s="52"/>
      <c r="L78" s="52"/>
      <c r="M78" s="52"/>
    </row>
    <row r="79" spans="1:13">
      <c r="A79" s="530" t="s">
        <v>1275</v>
      </c>
      <c r="B79" s="52"/>
      <c r="C79" s="52"/>
      <c r="D79" s="52"/>
      <c r="E79" s="52"/>
      <c r="F79" s="52"/>
      <c r="G79" s="52"/>
      <c r="H79" s="52"/>
      <c r="I79" s="52"/>
      <c r="J79" s="52"/>
      <c r="K79" s="52"/>
      <c r="L79" s="52"/>
      <c r="M79" s="52"/>
    </row>
    <row r="80" spans="1:13">
      <c r="A80" s="52"/>
      <c r="B80" s="52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</row>
    <row r="81" spans="1:13">
      <c r="A81" s="535" t="s">
        <v>1184</v>
      </c>
      <c r="B81" s="535"/>
      <c r="C81" s="535"/>
      <c r="D81" s="535" t="s">
        <v>1185</v>
      </c>
      <c r="E81" s="535" t="s">
        <v>1186</v>
      </c>
      <c r="F81" s="549" t="s">
        <v>1187</v>
      </c>
      <c r="G81" s="536"/>
      <c r="H81" s="536"/>
      <c r="I81" s="536"/>
      <c r="J81" s="536"/>
      <c r="K81" s="536"/>
      <c r="L81" s="536"/>
      <c r="M81" s="537"/>
    </row>
    <row r="82" spans="1:13">
      <c r="A82" s="542" t="s">
        <v>1188</v>
      </c>
      <c r="B82" s="538" t="s">
        <v>311</v>
      </c>
      <c r="C82" s="538" t="s">
        <v>1189</v>
      </c>
      <c r="D82" s="538" t="s">
        <v>1190</v>
      </c>
      <c r="E82" s="543" t="s">
        <v>1191</v>
      </c>
      <c r="F82" s="539" t="s">
        <v>1192</v>
      </c>
      <c r="G82" s="540"/>
      <c r="H82" s="539" t="s">
        <v>1193</v>
      </c>
      <c r="I82" s="540"/>
      <c r="J82" s="539" t="s">
        <v>1194</v>
      </c>
      <c r="K82" s="540"/>
      <c r="L82" s="539" t="s">
        <v>1195</v>
      </c>
      <c r="M82" s="540"/>
    </row>
    <row r="83" spans="1:13">
      <c r="A83" s="553" t="s">
        <v>11</v>
      </c>
      <c r="B83" s="538"/>
      <c r="C83" s="538"/>
      <c r="D83" s="538"/>
      <c r="E83" s="543"/>
      <c r="F83" s="542"/>
      <c r="G83" s="543"/>
      <c r="H83" s="542"/>
      <c r="I83" s="543"/>
      <c r="J83" s="544"/>
      <c r="K83" s="543"/>
      <c r="L83" s="544"/>
      <c r="M83" s="543"/>
    </row>
    <row r="84" spans="1:13">
      <c r="A84" s="545">
        <v>1</v>
      </c>
      <c r="B84" s="545">
        <v>2</v>
      </c>
      <c r="C84" s="545">
        <v>3</v>
      </c>
      <c r="D84" s="545">
        <v>4</v>
      </c>
      <c r="E84" s="545">
        <v>5</v>
      </c>
      <c r="F84" s="546"/>
      <c r="G84" s="547">
        <v>6</v>
      </c>
      <c r="H84" s="546"/>
      <c r="I84" s="547">
        <v>7</v>
      </c>
      <c r="J84" s="548"/>
      <c r="K84" s="547">
        <v>8</v>
      </c>
      <c r="L84" s="548"/>
      <c r="M84" s="547">
        <v>9</v>
      </c>
    </row>
    <row r="85" spans="1:13">
      <c r="A85" s="39"/>
      <c r="B85" s="39" t="s">
        <v>1276</v>
      </c>
      <c r="C85" s="39" t="s">
        <v>1277</v>
      </c>
      <c r="D85" s="39" t="s">
        <v>1276</v>
      </c>
      <c r="E85" s="39"/>
      <c r="F85" s="63"/>
      <c r="G85" s="78"/>
      <c r="H85" s="52"/>
      <c r="I85" s="78"/>
      <c r="J85" s="63"/>
      <c r="K85" s="78"/>
      <c r="L85" s="52"/>
      <c r="M85" s="78"/>
    </row>
    <row r="86" spans="1:13">
      <c r="A86" s="47"/>
      <c r="B86" s="47" t="s">
        <v>1278</v>
      </c>
      <c r="C86" s="47" t="s">
        <v>1279</v>
      </c>
      <c r="D86" s="47" t="s">
        <v>1280</v>
      </c>
      <c r="E86" s="48" t="s">
        <v>1212</v>
      </c>
      <c r="F86" s="81"/>
      <c r="G86" s="248"/>
      <c r="H86" s="81"/>
      <c r="I86" s="248"/>
      <c r="J86" s="81"/>
      <c r="K86" s="248"/>
      <c r="L86" s="81"/>
      <c r="M86" s="248"/>
    </row>
    <row r="87" spans="1:13">
      <c r="A87" s="39"/>
      <c r="B87" s="39" t="s">
        <v>1281</v>
      </c>
      <c r="C87" s="39" t="s">
        <v>1282</v>
      </c>
      <c r="D87" s="39" t="s">
        <v>1282</v>
      </c>
      <c r="E87" s="39"/>
      <c r="F87" s="63"/>
      <c r="G87" s="78"/>
      <c r="H87" s="52"/>
      <c r="I87" s="78"/>
      <c r="J87" s="63"/>
      <c r="K87" s="78"/>
      <c r="L87" s="52"/>
      <c r="M87" s="78"/>
    </row>
    <row r="88" spans="1:13">
      <c r="A88" s="47"/>
      <c r="B88" s="47" t="s">
        <v>1283</v>
      </c>
      <c r="C88" s="47" t="s">
        <v>1284</v>
      </c>
      <c r="D88" s="47" t="s">
        <v>1284</v>
      </c>
      <c r="E88" s="48" t="s">
        <v>1212</v>
      </c>
      <c r="F88" s="81"/>
      <c r="G88" s="248"/>
      <c r="H88" s="81"/>
      <c r="I88" s="248"/>
      <c r="J88" s="81"/>
      <c r="K88" s="248"/>
      <c r="L88" s="81"/>
      <c r="M88" s="248"/>
    </row>
    <row r="89" spans="1:13">
      <c r="A89" s="39"/>
      <c r="B89" s="39" t="s">
        <v>1285</v>
      </c>
      <c r="C89" s="39" t="s">
        <v>1286</v>
      </c>
      <c r="D89" s="39" t="s">
        <v>1287</v>
      </c>
      <c r="E89" s="39"/>
      <c r="F89" s="63"/>
      <c r="G89" s="78"/>
      <c r="H89" s="63"/>
      <c r="I89" s="78"/>
      <c r="J89" s="63"/>
      <c r="K89" s="78"/>
      <c r="L89" s="63"/>
      <c r="M89" s="78"/>
    </row>
    <row r="90" spans="1:13">
      <c r="A90" s="39"/>
      <c r="B90" s="39" t="s">
        <v>1288</v>
      </c>
      <c r="C90" s="39"/>
      <c r="D90" s="39" t="s">
        <v>1289</v>
      </c>
      <c r="E90" s="38" t="s">
        <v>1212</v>
      </c>
      <c r="F90" s="63"/>
      <c r="G90" s="78"/>
      <c r="H90" s="63"/>
      <c r="I90" s="78"/>
      <c r="J90" s="63"/>
      <c r="K90" s="78"/>
      <c r="L90" s="63"/>
      <c r="M90" s="78"/>
    </row>
    <row r="91" spans="1:13">
      <c r="A91" s="47"/>
      <c r="B91" s="47"/>
      <c r="C91" s="47"/>
      <c r="D91" s="47" t="s">
        <v>1290</v>
      </c>
      <c r="E91" s="47"/>
      <c r="F91" s="81"/>
      <c r="G91" s="248"/>
      <c r="H91" s="81"/>
      <c r="I91" s="248"/>
      <c r="J91" s="81"/>
      <c r="K91" s="248"/>
      <c r="L91" s="81"/>
      <c r="M91" s="248"/>
    </row>
    <row r="92" spans="1:13">
      <c r="A92" s="40"/>
      <c r="B92" s="39" t="s">
        <v>1291</v>
      </c>
      <c r="C92" s="39" t="s">
        <v>1291</v>
      </c>
      <c r="D92" s="39" t="s">
        <v>1292</v>
      </c>
      <c r="E92" s="39" t="s">
        <v>1293</v>
      </c>
      <c r="F92" s="40"/>
      <c r="G92" s="78"/>
      <c r="H92" s="40"/>
      <c r="I92" s="78"/>
      <c r="J92" s="63"/>
      <c r="K92" s="78"/>
      <c r="L92" s="63"/>
      <c r="M92" s="78"/>
    </row>
    <row r="93" spans="1:13">
      <c r="A93" s="40"/>
      <c r="B93" s="39"/>
      <c r="C93" s="39"/>
      <c r="D93" s="39" t="s">
        <v>1294</v>
      </c>
      <c r="E93" s="39" t="s">
        <v>1191</v>
      </c>
      <c r="F93" s="40"/>
      <c r="G93" s="78"/>
      <c r="H93" s="40"/>
      <c r="I93" s="78"/>
      <c r="J93" s="63"/>
      <c r="K93" s="78"/>
      <c r="L93" s="63"/>
      <c r="M93" s="78"/>
    </row>
    <row r="94" spans="1:13">
      <c r="A94" s="40"/>
      <c r="B94" s="39"/>
      <c r="C94" s="39"/>
      <c r="D94" s="39" t="s">
        <v>1295</v>
      </c>
      <c r="E94" s="39"/>
      <c r="F94" s="40"/>
      <c r="G94" s="78"/>
      <c r="H94" s="40"/>
      <c r="I94" s="78"/>
      <c r="J94" s="63"/>
      <c r="K94" s="78"/>
      <c r="L94" s="63"/>
      <c r="M94" s="78"/>
    </row>
    <row r="95" spans="1:13">
      <c r="A95" s="80"/>
      <c r="B95" s="47"/>
      <c r="C95" s="47"/>
      <c r="D95" s="47" t="s">
        <v>1296</v>
      </c>
      <c r="E95" s="47"/>
      <c r="F95" s="80"/>
      <c r="G95" s="248"/>
      <c r="H95" s="80"/>
      <c r="I95" s="248"/>
      <c r="J95" s="81"/>
      <c r="K95" s="248"/>
      <c r="L95" s="81"/>
      <c r="M95" s="248"/>
    </row>
    <row r="96" spans="1:13">
      <c r="A96" s="40"/>
      <c r="B96" s="39" t="s">
        <v>1297</v>
      </c>
      <c r="C96" s="39" t="s">
        <v>1297</v>
      </c>
      <c r="D96" s="39" t="s">
        <v>1298</v>
      </c>
      <c r="E96" s="39"/>
      <c r="F96" s="40"/>
      <c r="G96" s="78"/>
      <c r="H96" s="40"/>
      <c r="I96" s="78"/>
      <c r="J96" s="63"/>
      <c r="K96" s="78"/>
      <c r="L96" s="63"/>
      <c r="M96" s="78"/>
    </row>
    <row r="97" spans="1:13">
      <c r="A97" s="40"/>
      <c r="B97" s="39"/>
      <c r="C97" s="39"/>
      <c r="D97" s="39" t="s">
        <v>1299</v>
      </c>
      <c r="E97" s="38" t="s">
        <v>1212</v>
      </c>
      <c r="F97" s="40"/>
      <c r="G97" s="78"/>
      <c r="H97" s="40"/>
      <c r="I97" s="78"/>
      <c r="J97" s="63"/>
      <c r="K97" s="78"/>
      <c r="L97" s="63"/>
      <c r="M97" s="78"/>
    </row>
    <row r="98" spans="1:13">
      <c r="A98" s="40"/>
      <c r="B98" s="39"/>
      <c r="C98" s="39"/>
      <c r="D98" s="39" t="s">
        <v>1300</v>
      </c>
      <c r="E98" s="39"/>
      <c r="F98" s="40"/>
      <c r="G98" s="78"/>
      <c r="H98" s="40"/>
      <c r="I98" s="78"/>
      <c r="J98" s="63"/>
      <c r="K98" s="78"/>
      <c r="L98" s="63"/>
      <c r="M98" s="78"/>
    </row>
    <row r="99" spans="1:13">
      <c r="A99" s="80"/>
      <c r="B99" s="47"/>
      <c r="C99" s="47"/>
      <c r="D99" s="47" t="s">
        <v>1301</v>
      </c>
      <c r="E99" s="47"/>
      <c r="F99" s="80"/>
      <c r="G99" s="248"/>
      <c r="H99" s="80"/>
      <c r="I99" s="248"/>
      <c r="J99" s="81"/>
      <c r="K99" s="248"/>
      <c r="L99" s="81"/>
      <c r="M99" s="248"/>
    </row>
    <row r="100" spans="1:13">
      <c r="A100" s="40"/>
      <c r="B100" s="39" t="s">
        <v>1302</v>
      </c>
      <c r="C100" s="39" t="s">
        <v>1302</v>
      </c>
      <c r="D100" s="39" t="s">
        <v>1298</v>
      </c>
      <c r="E100" s="39"/>
      <c r="F100" s="40"/>
      <c r="G100" s="78"/>
      <c r="H100" s="40"/>
      <c r="I100" s="78"/>
      <c r="J100" s="63"/>
      <c r="K100" s="78"/>
      <c r="L100" s="63"/>
      <c r="M100" s="78"/>
    </row>
    <row r="101" spans="1:13">
      <c r="A101" s="40"/>
      <c r="B101" s="39"/>
      <c r="C101" s="39"/>
      <c r="D101" s="39" t="s">
        <v>1303</v>
      </c>
      <c r="E101" s="39"/>
      <c r="F101" s="40"/>
      <c r="G101" s="78"/>
      <c r="H101" s="40"/>
      <c r="I101" s="78"/>
      <c r="J101" s="63"/>
      <c r="K101" s="78"/>
      <c r="L101" s="63"/>
      <c r="M101" s="78"/>
    </row>
    <row r="102" spans="1:13">
      <c r="A102" s="40"/>
      <c r="B102" s="39"/>
      <c r="C102" s="39"/>
      <c r="D102" s="39" t="s">
        <v>1304</v>
      </c>
      <c r="E102" s="38" t="s">
        <v>1212</v>
      </c>
      <c r="F102" s="40"/>
      <c r="G102" s="78"/>
      <c r="H102" s="40"/>
      <c r="I102" s="78"/>
      <c r="J102" s="63"/>
      <c r="K102" s="78"/>
      <c r="L102" s="63"/>
      <c r="M102" s="78"/>
    </row>
    <row r="103" spans="1:13">
      <c r="A103" s="40"/>
      <c r="B103" s="39"/>
      <c r="C103" s="39"/>
      <c r="D103" s="39" t="s">
        <v>1305</v>
      </c>
      <c r="E103" s="39"/>
      <c r="F103" s="40"/>
      <c r="G103" s="78"/>
      <c r="H103" s="40"/>
      <c r="I103" s="78"/>
      <c r="J103" s="52"/>
      <c r="K103" s="78"/>
      <c r="L103" s="52"/>
      <c r="M103" s="78"/>
    </row>
    <row r="104" spans="1:13">
      <c r="A104" s="80"/>
      <c r="B104" s="47"/>
      <c r="C104" s="47"/>
      <c r="D104" s="47" t="s">
        <v>1306</v>
      </c>
      <c r="E104" s="47"/>
      <c r="F104" s="80"/>
      <c r="G104" s="248"/>
      <c r="H104" s="80"/>
      <c r="I104" s="248"/>
      <c r="J104" s="81"/>
      <c r="K104" s="248"/>
      <c r="L104" s="81"/>
      <c r="M104" s="248"/>
    </row>
    <row r="105" spans="1:13">
      <c r="A105" s="59"/>
      <c r="B105" s="59" t="s">
        <v>1307</v>
      </c>
      <c r="C105" s="59" t="s">
        <v>1307</v>
      </c>
      <c r="D105" s="59" t="s">
        <v>1298</v>
      </c>
      <c r="E105" s="59"/>
      <c r="F105" s="52"/>
      <c r="G105" s="221"/>
      <c r="H105" s="52"/>
      <c r="I105" s="221"/>
      <c r="J105" s="63"/>
      <c r="K105" s="221"/>
      <c r="L105" s="63"/>
      <c r="M105" s="221"/>
    </row>
    <row r="106" spans="1:13">
      <c r="A106" s="39"/>
      <c r="B106" s="39"/>
      <c r="C106" s="39"/>
      <c r="D106" s="39" t="s">
        <v>1307</v>
      </c>
      <c r="E106" s="38" t="s">
        <v>1212</v>
      </c>
      <c r="F106" s="52"/>
      <c r="G106" s="78"/>
      <c r="H106" s="52"/>
      <c r="I106" s="78"/>
      <c r="J106" s="63"/>
      <c r="K106" s="78"/>
      <c r="L106" s="63"/>
      <c r="M106" s="78"/>
    </row>
    <row r="107" spans="1:13">
      <c r="A107" s="39"/>
      <c r="B107" s="39"/>
      <c r="C107" s="39"/>
      <c r="D107" s="39" t="s">
        <v>1308</v>
      </c>
      <c r="E107" s="39"/>
      <c r="F107" s="52"/>
      <c r="G107" s="78"/>
      <c r="H107" s="52"/>
      <c r="I107" s="78"/>
      <c r="J107" s="63"/>
      <c r="K107" s="78"/>
      <c r="L107" s="63"/>
      <c r="M107" s="78"/>
    </row>
    <row r="108" spans="1:13">
      <c r="A108" s="47"/>
      <c r="B108" s="47"/>
      <c r="C108" s="47"/>
      <c r="D108" s="47" t="s">
        <v>1309</v>
      </c>
      <c r="E108" s="47"/>
      <c r="F108" s="81"/>
      <c r="G108" s="248"/>
      <c r="H108" s="81"/>
      <c r="I108" s="248"/>
      <c r="J108" s="81"/>
      <c r="K108" s="248"/>
      <c r="L108" s="81"/>
      <c r="M108" s="248"/>
    </row>
    <row r="109" spans="1:13">
      <c r="A109" s="39"/>
      <c r="B109" s="39" t="s">
        <v>1310</v>
      </c>
      <c r="C109" s="39" t="s">
        <v>1311</v>
      </c>
      <c r="D109" s="39" t="s">
        <v>1312</v>
      </c>
      <c r="E109" s="39"/>
      <c r="F109" s="63"/>
      <c r="G109" s="78"/>
      <c r="H109" s="63"/>
      <c r="I109" s="78"/>
      <c r="J109" s="63"/>
      <c r="K109" s="78"/>
      <c r="L109" s="63"/>
      <c r="M109" s="78"/>
    </row>
    <row r="110" spans="1:13">
      <c r="A110" s="39"/>
      <c r="B110" s="39"/>
      <c r="C110" s="39"/>
      <c r="D110" s="39" t="s">
        <v>1313</v>
      </c>
      <c r="E110" s="38" t="s">
        <v>1212</v>
      </c>
      <c r="F110" s="63"/>
      <c r="G110" s="78"/>
      <c r="H110" s="63"/>
      <c r="I110" s="78"/>
      <c r="J110" s="63"/>
      <c r="K110" s="78"/>
      <c r="L110" s="63"/>
      <c r="M110" s="78"/>
    </row>
    <row r="111" spans="1:13">
      <c r="A111" s="47"/>
      <c r="B111" s="47"/>
      <c r="C111" s="47"/>
      <c r="D111" s="47" t="s">
        <v>1314</v>
      </c>
      <c r="E111" s="47"/>
      <c r="F111" s="81"/>
      <c r="G111" s="248"/>
      <c r="H111" s="81"/>
      <c r="I111" s="248"/>
      <c r="J111" s="81"/>
      <c r="K111" s="248"/>
      <c r="L111" s="81"/>
      <c r="M111" s="248"/>
    </row>
    <row r="112" spans="1:13">
      <c r="A112" s="39"/>
      <c r="B112" s="39" t="s">
        <v>1315</v>
      </c>
      <c r="C112" s="39" t="s">
        <v>1315</v>
      </c>
      <c r="D112" s="59" t="s">
        <v>1298</v>
      </c>
      <c r="E112" s="78"/>
      <c r="F112" s="63"/>
      <c r="G112" s="78"/>
      <c r="H112" s="63"/>
      <c r="I112" s="78"/>
      <c r="J112" s="63"/>
      <c r="K112" s="78"/>
      <c r="L112" s="63"/>
      <c r="M112" s="78"/>
    </row>
    <row r="113" spans="1:13">
      <c r="A113" s="39"/>
      <c r="B113" s="39" t="s">
        <v>1316</v>
      </c>
      <c r="C113" s="39" t="s">
        <v>1317</v>
      </c>
      <c r="D113" s="39" t="s">
        <v>1318</v>
      </c>
      <c r="E113" s="61" t="s">
        <v>1212</v>
      </c>
      <c r="F113" s="63"/>
      <c r="G113" s="78"/>
      <c r="H113" s="63"/>
      <c r="I113" s="78"/>
      <c r="J113" s="63"/>
      <c r="K113" s="78"/>
      <c r="L113" s="63"/>
      <c r="M113" s="78"/>
    </row>
    <row r="114" spans="1:13">
      <c r="A114" s="47"/>
      <c r="B114" s="47" t="s">
        <v>1319</v>
      </c>
      <c r="C114" s="47"/>
      <c r="D114" s="47" t="s">
        <v>1320</v>
      </c>
      <c r="E114" s="127"/>
      <c r="F114" s="81"/>
      <c r="G114" s="248"/>
      <c r="H114" s="81"/>
      <c r="I114" s="248"/>
      <c r="J114" s="81"/>
      <c r="K114" s="248"/>
      <c r="L114" s="81"/>
      <c r="M114" s="248"/>
    </row>
    <row r="115" spans="1:13">
      <c r="A115" s="530" t="s">
        <v>1163</v>
      </c>
      <c r="B115" s="6"/>
      <c r="C115" s="6"/>
      <c r="D115" s="52"/>
      <c r="E115" s="6"/>
      <c r="F115" s="6"/>
      <c r="G115" s="6"/>
      <c r="H115" s="6"/>
      <c r="I115" s="6"/>
      <c r="J115" s="6"/>
      <c r="K115" s="6"/>
      <c r="L115" s="6"/>
      <c r="M115" s="6"/>
    </row>
    <row r="116" spans="1:13">
      <c r="A116" s="530" t="s">
        <v>1321</v>
      </c>
      <c r="B116" s="6"/>
      <c r="C116" s="6"/>
      <c r="D116" s="52"/>
      <c r="E116" s="6"/>
      <c r="F116" s="6"/>
      <c r="G116" s="6"/>
      <c r="H116" s="6"/>
      <c r="I116" s="6"/>
      <c r="J116" s="6"/>
      <c r="K116" s="6"/>
      <c r="L116" s="6"/>
      <c r="M116" s="6"/>
    </row>
    <row r="117" spans="1:13">
      <c r="A117" s="530"/>
      <c r="B117" s="6"/>
      <c r="C117" s="6"/>
      <c r="D117" s="52"/>
      <c r="E117" s="6"/>
      <c r="F117" s="6"/>
      <c r="G117" s="6"/>
      <c r="H117" s="6"/>
      <c r="I117" s="6"/>
      <c r="J117" s="6"/>
      <c r="K117" s="6"/>
      <c r="L117" s="6"/>
      <c r="M117" s="6"/>
    </row>
    <row r="118" spans="1:13">
      <c r="A118" s="535" t="s">
        <v>1184</v>
      </c>
      <c r="B118" s="535"/>
      <c r="C118" s="535"/>
      <c r="D118" s="535" t="s">
        <v>1185</v>
      </c>
      <c r="E118" s="554" t="s">
        <v>1186</v>
      </c>
      <c r="F118" s="549" t="s">
        <v>1187</v>
      </c>
      <c r="G118" s="536"/>
      <c r="H118" s="536"/>
      <c r="I118" s="536"/>
      <c r="J118" s="536"/>
      <c r="K118" s="536"/>
      <c r="L118" s="536"/>
      <c r="M118" s="537"/>
    </row>
    <row r="119" spans="1:13">
      <c r="A119" s="542" t="s">
        <v>1188</v>
      </c>
      <c r="B119" s="538" t="s">
        <v>311</v>
      </c>
      <c r="C119" s="538" t="s">
        <v>1189</v>
      </c>
      <c r="D119" s="538" t="s">
        <v>1190</v>
      </c>
      <c r="E119" s="538" t="s">
        <v>1191</v>
      </c>
      <c r="F119" s="539" t="s">
        <v>1192</v>
      </c>
      <c r="G119" s="540"/>
      <c r="H119" s="555" t="s">
        <v>1193</v>
      </c>
      <c r="I119" s="540"/>
      <c r="J119" s="539" t="s">
        <v>1194</v>
      </c>
      <c r="K119" s="540"/>
      <c r="L119" s="539" t="s">
        <v>1195</v>
      </c>
      <c r="M119" s="540"/>
    </row>
    <row r="120" spans="1:13">
      <c r="A120" s="541" t="s">
        <v>11</v>
      </c>
      <c r="B120" s="538"/>
      <c r="C120" s="538"/>
      <c r="D120" s="538"/>
      <c r="E120" s="538"/>
      <c r="F120" s="542"/>
      <c r="G120" s="543"/>
      <c r="H120" s="544"/>
      <c r="I120" s="543"/>
      <c r="J120" s="544"/>
      <c r="K120" s="543"/>
      <c r="L120" s="544"/>
      <c r="M120" s="543"/>
    </row>
    <row r="121" spans="1:13">
      <c r="A121" s="545">
        <v>1</v>
      </c>
      <c r="B121" s="545">
        <v>2</v>
      </c>
      <c r="C121" s="545">
        <v>3</v>
      </c>
      <c r="D121" s="545">
        <v>4</v>
      </c>
      <c r="E121" s="545">
        <v>5</v>
      </c>
      <c r="F121" s="546"/>
      <c r="G121" s="547">
        <v>6</v>
      </c>
      <c r="H121" s="546"/>
      <c r="I121" s="547">
        <v>7</v>
      </c>
      <c r="J121" s="548"/>
      <c r="K121" s="547">
        <v>8</v>
      </c>
      <c r="L121" s="548"/>
      <c r="M121" s="547">
        <v>9</v>
      </c>
    </row>
    <row r="122" spans="1:13">
      <c r="A122" s="124"/>
      <c r="B122" s="124"/>
      <c r="C122" s="124"/>
      <c r="D122" s="39" t="s">
        <v>1322</v>
      </c>
      <c r="E122" s="124"/>
      <c r="G122" s="125"/>
      <c r="I122" s="125"/>
      <c r="K122" s="125"/>
      <c r="M122" s="125"/>
    </row>
    <row r="123" spans="1:13">
      <c r="A123" s="127"/>
      <c r="B123" s="127"/>
      <c r="C123" s="127"/>
      <c r="D123" s="47" t="s">
        <v>1250</v>
      </c>
      <c r="E123" s="127"/>
      <c r="F123" s="128"/>
      <c r="G123" s="129"/>
      <c r="H123" s="128"/>
      <c r="I123" s="129"/>
      <c r="J123" s="128"/>
      <c r="K123" s="129"/>
      <c r="L123" s="128"/>
      <c r="M123" s="129"/>
    </row>
    <row r="124" spans="1:13">
      <c r="A124" s="39"/>
      <c r="B124" s="39" t="s">
        <v>1323</v>
      </c>
      <c r="C124" s="39" t="s">
        <v>1323</v>
      </c>
      <c r="D124" s="39" t="s">
        <v>1324</v>
      </c>
      <c r="E124" s="39"/>
      <c r="F124" s="63"/>
      <c r="G124" s="78"/>
      <c r="H124" s="63"/>
      <c r="I124" s="78"/>
      <c r="J124" s="63"/>
      <c r="K124" s="78"/>
      <c r="L124" s="63"/>
      <c r="M124" s="78"/>
    </row>
    <row r="125" spans="1:13">
      <c r="A125" s="39"/>
      <c r="B125" s="39"/>
      <c r="C125" s="39"/>
      <c r="D125" s="39" t="s">
        <v>1325</v>
      </c>
      <c r="E125" s="39"/>
      <c r="F125" s="63"/>
      <c r="G125" s="78"/>
      <c r="H125" s="63"/>
      <c r="I125" s="78"/>
      <c r="J125" s="63"/>
      <c r="K125" s="78"/>
      <c r="L125" s="63"/>
      <c r="M125" s="78"/>
    </row>
    <row r="126" spans="1:13">
      <c r="A126" s="39"/>
      <c r="B126" s="39"/>
      <c r="C126" s="39"/>
      <c r="D126" s="39" t="s">
        <v>1326</v>
      </c>
      <c r="E126" s="38" t="s">
        <v>1212</v>
      </c>
      <c r="F126" s="63"/>
      <c r="G126" s="78"/>
      <c r="H126" s="63"/>
      <c r="I126" s="78"/>
      <c r="J126" s="63"/>
      <c r="K126" s="78"/>
      <c r="L126" s="63"/>
      <c r="M126" s="78"/>
    </row>
    <row r="127" spans="1:13">
      <c r="A127" s="39"/>
      <c r="B127" s="39"/>
      <c r="C127" s="39"/>
      <c r="D127" s="39" t="s">
        <v>1327</v>
      </c>
      <c r="E127" s="39"/>
      <c r="F127" s="63"/>
      <c r="G127" s="78"/>
      <c r="H127" s="63"/>
      <c r="I127" s="78"/>
      <c r="J127" s="63"/>
      <c r="K127" s="78"/>
      <c r="L127" s="63"/>
      <c r="M127" s="78"/>
    </row>
    <row r="128" spans="1:13">
      <c r="A128" s="47"/>
      <c r="B128" s="47"/>
      <c r="C128" s="47"/>
      <c r="D128" s="47" t="s">
        <v>1328</v>
      </c>
      <c r="E128" s="47"/>
      <c r="F128" s="81"/>
      <c r="G128" s="248"/>
      <c r="H128" s="81"/>
      <c r="I128" s="248"/>
      <c r="J128" s="81"/>
      <c r="K128" s="248"/>
      <c r="L128" s="81"/>
      <c r="M128" s="248"/>
    </row>
    <row r="129" spans="1:13">
      <c r="A129" s="39"/>
      <c r="B129" s="39" t="s">
        <v>1329</v>
      </c>
      <c r="C129" s="39" t="s">
        <v>1329</v>
      </c>
      <c r="D129" s="39" t="s">
        <v>1330</v>
      </c>
      <c r="E129" s="38" t="s">
        <v>1212</v>
      </c>
      <c r="F129" s="63"/>
      <c r="G129" s="78"/>
      <c r="H129" s="63"/>
      <c r="I129" s="78"/>
      <c r="J129" s="63"/>
      <c r="K129" s="78"/>
      <c r="L129" s="63"/>
      <c r="M129" s="78"/>
    </row>
    <row r="130" spans="1:13">
      <c r="A130" s="47"/>
      <c r="B130" s="47" t="s">
        <v>1319</v>
      </c>
      <c r="C130" s="47" t="s">
        <v>1319</v>
      </c>
      <c r="D130" s="47" t="s">
        <v>1319</v>
      </c>
      <c r="E130" s="47"/>
      <c r="F130" s="81"/>
      <c r="G130" s="248"/>
      <c r="H130" s="81"/>
      <c r="I130" s="248"/>
      <c r="J130" s="81"/>
      <c r="K130" s="248"/>
      <c r="L130" s="81"/>
      <c r="M130" s="248"/>
    </row>
    <row r="131" spans="1:13">
      <c r="A131" s="39"/>
      <c r="B131" s="39" t="s">
        <v>1331</v>
      </c>
      <c r="C131" s="39" t="s">
        <v>1331</v>
      </c>
      <c r="D131" s="39" t="s">
        <v>1332</v>
      </c>
      <c r="E131" s="39"/>
      <c r="F131" s="40"/>
      <c r="G131" s="78"/>
      <c r="H131" s="52"/>
      <c r="I131" s="78"/>
      <c r="J131" s="52"/>
      <c r="K131" s="78"/>
      <c r="L131" s="52"/>
      <c r="M131" s="78"/>
    </row>
    <row r="132" spans="1:13">
      <c r="A132" s="39"/>
      <c r="B132" s="39" t="s">
        <v>1333</v>
      </c>
      <c r="C132" s="39" t="s">
        <v>1333</v>
      </c>
      <c r="D132" s="39" t="s">
        <v>1334</v>
      </c>
      <c r="E132" s="38" t="s">
        <v>1212</v>
      </c>
      <c r="F132" s="40"/>
      <c r="G132" s="78"/>
      <c r="H132" s="52"/>
      <c r="I132" s="78"/>
      <c r="J132" s="52"/>
      <c r="K132" s="78"/>
      <c r="L132" s="52"/>
      <c r="M132" s="78"/>
    </row>
    <row r="133" spans="1:13">
      <c r="A133" s="39"/>
      <c r="B133" s="39"/>
      <c r="C133" s="39"/>
      <c r="D133" s="556" t="s">
        <v>1335</v>
      </c>
      <c r="E133" s="39"/>
      <c r="F133" s="40"/>
      <c r="G133" s="78"/>
      <c r="H133" s="52"/>
      <c r="I133" s="78"/>
      <c r="J133" s="52"/>
      <c r="K133" s="78"/>
      <c r="L133" s="52"/>
      <c r="M133" s="78"/>
    </row>
    <row r="134" spans="1:13">
      <c r="A134" s="47"/>
      <c r="B134" s="47"/>
      <c r="C134" s="47"/>
      <c r="D134" s="47" t="s">
        <v>1336</v>
      </c>
      <c r="E134" s="47"/>
      <c r="F134" s="80"/>
      <c r="G134" s="248"/>
      <c r="H134" s="81"/>
      <c r="I134" s="248"/>
      <c r="J134" s="81"/>
      <c r="K134" s="248"/>
      <c r="L134" s="81"/>
      <c r="M134" s="248"/>
    </row>
    <row r="135" spans="1:13">
      <c r="A135" s="39"/>
      <c r="B135" s="39" t="s">
        <v>1337</v>
      </c>
      <c r="C135" s="39" t="s">
        <v>1337</v>
      </c>
      <c r="D135" s="39" t="s">
        <v>1337</v>
      </c>
      <c r="E135" s="39" t="s">
        <v>1338</v>
      </c>
      <c r="F135" s="40"/>
      <c r="G135" s="78"/>
      <c r="H135" s="52"/>
      <c r="I135" s="78"/>
      <c r="J135" s="52"/>
      <c r="K135" s="78"/>
      <c r="L135" s="52"/>
      <c r="M135" s="78"/>
    </row>
    <row r="136" spans="1:13">
      <c r="A136" s="39"/>
      <c r="B136" s="39" t="s">
        <v>1283</v>
      </c>
      <c r="C136" s="39" t="s">
        <v>1283</v>
      </c>
      <c r="D136" s="39" t="s">
        <v>1339</v>
      </c>
      <c r="E136" s="39" t="s">
        <v>1340</v>
      </c>
      <c r="F136" s="40"/>
      <c r="G136" s="78"/>
      <c r="H136" s="52"/>
      <c r="I136" s="78"/>
      <c r="J136" s="52"/>
      <c r="K136" s="78"/>
      <c r="L136" s="52"/>
      <c r="M136" s="78"/>
    </row>
    <row r="137" spans="1:13">
      <c r="A137" s="39"/>
      <c r="B137" s="39"/>
      <c r="C137" s="39"/>
      <c r="D137" s="39" t="s">
        <v>1341</v>
      </c>
      <c r="E137" s="39"/>
      <c r="F137" s="40"/>
      <c r="G137" s="78"/>
      <c r="H137" s="52"/>
      <c r="I137" s="78"/>
      <c r="J137" s="52"/>
      <c r="K137" s="78"/>
      <c r="L137" s="52"/>
      <c r="M137" s="78"/>
    </row>
    <row r="138" spans="1:13">
      <c r="A138" s="47"/>
      <c r="B138" s="47"/>
      <c r="C138" s="47"/>
      <c r="D138" s="47" t="s">
        <v>1342</v>
      </c>
      <c r="E138" s="47"/>
      <c r="F138" s="80"/>
      <c r="G138" s="248"/>
      <c r="H138" s="81"/>
      <c r="I138" s="248"/>
      <c r="J138" s="81"/>
      <c r="K138" s="248"/>
      <c r="L138" s="81"/>
      <c r="M138" s="248"/>
    </row>
    <row r="139" spans="1:13">
      <c r="A139" s="59"/>
      <c r="B139" s="78" t="s">
        <v>1343</v>
      </c>
      <c r="C139" s="59" t="s">
        <v>1344</v>
      </c>
      <c r="D139" s="59" t="s">
        <v>1345</v>
      </c>
      <c r="E139" s="59"/>
      <c r="F139" s="52"/>
      <c r="G139" s="221"/>
      <c r="H139" s="52"/>
      <c r="I139" s="221"/>
      <c r="J139" s="52"/>
      <c r="K139" s="221"/>
      <c r="L139" s="52"/>
      <c r="M139" s="221"/>
    </row>
    <row r="140" spans="1:13">
      <c r="A140" s="39"/>
      <c r="B140" s="39" t="s">
        <v>1346</v>
      </c>
      <c r="C140" s="39" t="s">
        <v>1346</v>
      </c>
      <c r="D140" s="39" t="s">
        <v>1347</v>
      </c>
      <c r="E140" s="38" t="s">
        <v>1212</v>
      </c>
      <c r="F140" s="52"/>
      <c r="G140" s="78"/>
      <c r="H140" s="52"/>
      <c r="I140" s="78"/>
      <c r="J140" s="52"/>
      <c r="K140" s="78"/>
      <c r="L140" s="52"/>
      <c r="M140" s="78"/>
    </row>
    <row r="141" spans="1:13">
      <c r="A141" s="47"/>
      <c r="B141" s="47" t="s">
        <v>1348</v>
      </c>
      <c r="C141" s="47" t="s">
        <v>1348</v>
      </c>
      <c r="D141" s="47" t="s">
        <v>1349</v>
      </c>
      <c r="E141" s="47"/>
      <c r="F141" s="81"/>
      <c r="G141" s="248"/>
      <c r="H141" s="81"/>
      <c r="I141" s="248"/>
      <c r="J141" s="81"/>
      <c r="K141" s="248"/>
      <c r="L141" s="81"/>
      <c r="M141" s="248"/>
    </row>
    <row r="142" spans="1:13">
      <c r="A142" s="39"/>
      <c r="B142" s="39" t="s">
        <v>1350</v>
      </c>
      <c r="C142" s="39" t="s">
        <v>1351</v>
      </c>
      <c r="D142" s="39" t="s">
        <v>1352</v>
      </c>
      <c r="E142" s="39"/>
      <c r="F142" s="63"/>
      <c r="G142" s="78"/>
      <c r="H142" s="63"/>
      <c r="I142" s="78"/>
      <c r="J142" s="63"/>
      <c r="K142" s="78"/>
      <c r="L142" s="63"/>
      <c r="M142" s="78"/>
    </row>
    <row r="143" spans="1:13">
      <c r="A143" s="39"/>
      <c r="B143" s="39" t="s">
        <v>1283</v>
      </c>
      <c r="C143" s="39" t="s">
        <v>1283</v>
      </c>
      <c r="D143" s="39" t="s">
        <v>1353</v>
      </c>
      <c r="E143" s="38" t="s">
        <v>1212</v>
      </c>
      <c r="F143" s="63"/>
      <c r="G143" s="78"/>
      <c r="H143" s="63"/>
      <c r="I143" s="78"/>
      <c r="J143" s="63"/>
      <c r="K143" s="78"/>
      <c r="L143" s="63"/>
      <c r="M143" s="78"/>
    </row>
    <row r="144" spans="1:13">
      <c r="A144" s="39"/>
      <c r="B144" s="39"/>
      <c r="C144" s="39"/>
      <c r="D144" s="39" t="s">
        <v>1354</v>
      </c>
      <c r="E144" s="39"/>
      <c r="F144" s="63"/>
      <c r="G144" s="78"/>
      <c r="H144" s="63"/>
      <c r="I144" s="78"/>
      <c r="J144" s="63"/>
      <c r="K144" s="78"/>
      <c r="L144" s="63"/>
      <c r="M144" s="78"/>
    </row>
    <row r="145" spans="1:13">
      <c r="A145" s="47"/>
      <c r="B145" s="47"/>
      <c r="C145" s="47"/>
      <c r="D145" s="47" t="s">
        <v>1336</v>
      </c>
      <c r="E145" s="47"/>
      <c r="F145" s="81"/>
      <c r="G145" s="248"/>
      <c r="H145" s="81"/>
      <c r="I145" s="248"/>
      <c r="J145" s="81"/>
      <c r="K145" s="248"/>
      <c r="L145" s="81"/>
      <c r="M145" s="248"/>
    </row>
    <row r="146" spans="1:13">
      <c r="A146" s="39"/>
      <c r="B146" s="39" t="s">
        <v>1355</v>
      </c>
      <c r="C146" s="39" t="s">
        <v>1355</v>
      </c>
      <c r="D146" s="39" t="s">
        <v>1355</v>
      </c>
      <c r="E146" s="39"/>
      <c r="F146" s="52"/>
      <c r="G146" s="78"/>
      <c r="H146" s="52"/>
      <c r="I146" s="78"/>
      <c r="J146" s="52"/>
      <c r="K146" s="78"/>
      <c r="L146" s="52"/>
      <c r="M146" s="78"/>
    </row>
    <row r="147" spans="1:13">
      <c r="A147" s="39"/>
      <c r="B147" s="39" t="s">
        <v>1356</v>
      </c>
      <c r="C147" s="39" t="s">
        <v>1356</v>
      </c>
      <c r="D147" s="39" t="s">
        <v>1356</v>
      </c>
      <c r="E147" s="38" t="s">
        <v>1212</v>
      </c>
      <c r="F147" s="52"/>
      <c r="G147" s="78"/>
      <c r="H147" s="52"/>
      <c r="I147" s="78"/>
      <c r="J147" s="52"/>
      <c r="K147" s="78"/>
      <c r="L147" s="52"/>
      <c r="M147" s="78"/>
    </row>
    <row r="148" spans="1:13">
      <c r="A148" s="47"/>
      <c r="B148" s="47" t="s">
        <v>1357</v>
      </c>
      <c r="C148" s="47" t="s">
        <v>1357</v>
      </c>
      <c r="D148" s="47" t="s">
        <v>1357</v>
      </c>
      <c r="E148" s="47"/>
      <c r="F148" s="81"/>
      <c r="G148" s="248"/>
      <c r="H148" s="81"/>
      <c r="I148" s="248"/>
      <c r="J148" s="81"/>
      <c r="K148" s="248"/>
      <c r="L148" s="81"/>
      <c r="M148" s="248"/>
    </row>
    <row r="149" spans="1:13">
      <c r="A149" s="39"/>
      <c r="B149" s="39" t="s">
        <v>1358</v>
      </c>
      <c r="C149" s="39" t="s">
        <v>1359</v>
      </c>
      <c r="D149" s="39" t="s">
        <v>1360</v>
      </c>
      <c r="E149" s="38" t="s">
        <v>1212</v>
      </c>
      <c r="F149" s="52"/>
      <c r="G149" s="78"/>
      <c r="H149" s="52"/>
      <c r="I149" s="78"/>
      <c r="J149" s="52"/>
      <c r="K149" s="78"/>
      <c r="L149" s="52"/>
      <c r="M149" s="78"/>
    </row>
    <row r="150" spans="1:13">
      <c r="A150" s="39"/>
      <c r="B150" s="39" t="s">
        <v>1262</v>
      </c>
      <c r="C150" s="39" t="s">
        <v>1262</v>
      </c>
      <c r="D150" s="39" t="s">
        <v>1361</v>
      </c>
      <c r="E150" s="39"/>
      <c r="F150" s="52"/>
      <c r="G150" s="78"/>
      <c r="H150" s="52"/>
      <c r="I150" s="78"/>
      <c r="J150" s="52"/>
      <c r="K150" s="78"/>
      <c r="L150" s="52"/>
      <c r="M150" s="78"/>
    </row>
    <row r="151" spans="1:13">
      <c r="A151" s="47"/>
      <c r="B151" s="47"/>
      <c r="C151" s="47"/>
      <c r="D151" s="47" t="s">
        <v>1362</v>
      </c>
      <c r="E151" s="47"/>
      <c r="F151" s="81"/>
      <c r="G151" s="248"/>
      <c r="H151" s="81"/>
      <c r="I151" s="248"/>
      <c r="J151" s="81"/>
      <c r="K151" s="248"/>
      <c r="L151" s="81"/>
      <c r="M151" s="248"/>
    </row>
    <row r="152" spans="1:13">
      <c r="A152" s="52"/>
      <c r="B152" s="52"/>
      <c r="C152" s="52"/>
      <c r="D152" s="52"/>
      <c r="E152" s="52"/>
      <c r="F152" s="52"/>
      <c r="G152" s="52"/>
      <c r="H152" s="52"/>
      <c r="I152" s="52"/>
      <c r="J152" s="52"/>
      <c r="K152" s="52"/>
      <c r="L152" s="52"/>
      <c r="M152" s="52"/>
    </row>
    <row r="153" spans="1:13">
      <c r="A153" s="530" t="s">
        <v>1163</v>
      </c>
      <c r="B153" s="52"/>
      <c r="C153" s="52"/>
      <c r="D153" s="52"/>
      <c r="E153" s="52"/>
      <c r="F153" s="52"/>
      <c r="G153" s="52"/>
      <c r="H153" s="52"/>
      <c r="I153" s="52"/>
      <c r="J153" s="52"/>
      <c r="K153" s="52"/>
      <c r="L153" s="52"/>
      <c r="M153" s="52"/>
    </row>
    <row r="154" spans="1:13">
      <c r="A154" s="530" t="s">
        <v>1363</v>
      </c>
      <c r="B154" s="52"/>
      <c r="C154" s="52"/>
      <c r="D154" s="52"/>
      <c r="E154" s="52"/>
      <c r="F154" s="52"/>
      <c r="G154" s="52"/>
      <c r="H154" s="52"/>
      <c r="I154" s="52"/>
      <c r="J154" s="52"/>
      <c r="K154" s="52"/>
      <c r="L154" s="52"/>
      <c r="M154" s="52"/>
    </row>
    <row r="155" spans="1:13">
      <c r="A155" s="52"/>
      <c r="B155" s="52"/>
      <c r="C155" s="52"/>
      <c r="D155" s="52"/>
      <c r="E155" s="52"/>
      <c r="F155" s="52"/>
      <c r="G155" s="52"/>
      <c r="H155" s="52"/>
      <c r="I155" s="52"/>
      <c r="J155" s="52"/>
      <c r="K155" s="52"/>
      <c r="L155" s="52"/>
      <c r="M155" s="52"/>
    </row>
    <row r="156" spans="1:13">
      <c r="A156" s="535" t="s">
        <v>1184</v>
      </c>
      <c r="B156" s="535"/>
      <c r="C156" s="535"/>
      <c r="D156" s="535" t="s">
        <v>1185</v>
      </c>
      <c r="E156" s="554" t="s">
        <v>1186</v>
      </c>
      <c r="F156" s="549" t="s">
        <v>1187</v>
      </c>
      <c r="G156" s="536"/>
      <c r="H156" s="536"/>
      <c r="I156" s="536"/>
      <c r="J156" s="536"/>
      <c r="K156" s="536"/>
      <c r="L156" s="536"/>
      <c r="M156" s="537"/>
    </row>
    <row r="157" spans="1:13">
      <c r="A157" s="542" t="s">
        <v>1188</v>
      </c>
      <c r="B157" s="538" t="s">
        <v>311</v>
      </c>
      <c r="C157" s="538" t="s">
        <v>1189</v>
      </c>
      <c r="D157" s="538" t="s">
        <v>1190</v>
      </c>
      <c r="E157" s="538" t="s">
        <v>1191</v>
      </c>
      <c r="F157" s="539" t="s">
        <v>1192</v>
      </c>
      <c r="G157" s="540"/>
      <c r="H157" s="555" t="s">
        <v>1193</v>
      </c>
      <c r="I157" s="540"/>
      <c r="J157" s="539" t="s">
        <v>1194</v>
      </c>
      <c r="K157" s="540"/>
      <c r="L157" s="539" t="s">
        <v>1195</v>
      </c>
      <c r="M157" s="540"/>
    </row>
    <row r="158" spans="1:13">
      <c r="A158" s="541" t="s">
        <v>11</v>
      </c>
      <c r="B158" s="538"/>
      <c r="C158" s="538"/>
      <c r="D158" s="538"/>
      <c r="E158" s="538"/>
      <c r="F158" s="542"/>
      <c r="G158" s="543"/>
      <c r="H158" s="544"/>
      <c r="I158" s="543"/>
      <c r="J158" s="544"/>
      <c r="K158" s="543"/>
      <c r="L158" s="544"/>
      <c r="M158" s="543"/>
    </row>
    <row r="159" spans="1:13">
      <c r="A159" s="545">
        <v>1</v>
      </c>
      <c r="B159" s="545">
        <v>2</v>
      </c>
      <c r="C159" s="545">
        <v>3</v>
      </c>
      <c r="D159" s="545">
        <v>4</v>
      </c>
      <c r="E159" s="545">
        <v>5</v>
      </c>
      <c r="F159" s="546"/>
      <c r="G159" s="547">
        <v>6</v>
      </c>
      <c r="H159" s="546"/>
      <c r="I159" s="547">
        <v>7</v>
      </c>
      <c r="J159" s="548"/>
      <c r="K159" s="547">
        <v>8</v>
      </c>
      <c r="L159" s="548"/>
      <c r="M159" s="547">
        <v>9</v>
      </c>
    </row>
    <row r="160" spans="1:13">
      <c r="A160" s="39"/>
      <c r="B160" s="39" t="s">
        <v>1364</v>
      </c>
      <c r="C160" s="39" t="s">
        <v>1364</v>
      </c>
      <c r="D160" s="39" t="s">
        <v>1364</v>
      </c>
      <c r="E160" s="39"/>
      <c r="F160" s="52"/>
      <c r="G160" s="78"/>
      <c r="H160" s="52"/>
      <c r="I160" s="78"/>
      <c r="J160" s="52"/>
      <c r="K160" s="78"/>
      <c r="L160" s="52"/>
      <c r="M160" s="78"/>
    </row>
    <row r="161" spans="1:13">
      <c r="A161" s="39"/>
      <c r="B161" s="39" t="s">
        <v>1365</v>
      </c>
      <c r="C161" s="39" t="s">
        <v>1366</v>
      </c>
      <c r="D161" s="39" t="s">
        <v>1366</v>
      </c>
      <c r="E161" s="38" t="s">
        <v>1212</v>
      </c>
      <c r="F161" s="52"/>
      <c r="G161" s="78"/>
      <c r="H161" s="52"/>
      <c r="I161" s="78"/>
      <c r="J161" s="52"/>
      <c r="K161" s="78"/>
      <c r="L161" s="52"/>
      <c r="M161" s="78"/>
    </row>
    <row r="162" spans="1:13">
      <c r="A162" s="39"/>
      <c r="B162" s="39"/>
      <c r="C162" s="39" t="s">
        <v>1367</v>
      </c>
      <c r="D162" s="39" t="s">
        <v>1368</v>
      </c>
      <c r="E162" s="39"/>
      <c r="F162" s="52"/>
      <c r="G162" s="78"/>
      <c r="H162" s="52"/>
      <c r="I162" s="78"/>
      <c r="J162" s="52"/>
      <c r="K162" s="78"/>
      <c r="L162" s="52"/>
      <c r="M162" s="78"/>
    </row>
    <row r="163" spans="1:13">
      <c r="A163" s="47"/>
      <c r="B163" s="47"/>
      <c r="C163" s="47" t="s">
        <v>1369</v>
      </c>
      <c r="D163" s="47"/>
      <c r="E163" s="47"/>
      <c r="F163" s="81"/>
      <c r="G163" s="248"/>
      <c r="H163" s="81"/>
      <c r="I163" s="248"/>
      <c r="J163" s="81"/>
      <c r="K163" s="248"/>
      <c r="L163" s="81"/>
      <c r="M163" s="248"/>
    </row>
    <row r="164" spans="1:13">
      <c r="A164" s="39"/>
      <c r="B164" s="39" t="s">
        <v>1370</v>
      </c>
      <c r="C164" s="39" t="s">
        <v>1370</v>
      </c>
      <c r="D164" s="39" t="s">
        <v>1371</v>
      </c>
      <c r="E164" s="39"/>
      <c r="F164" s="52"/>
      <c r="G164" s="78"/>
      <c r="H164" s="52"/>
      <c r="I164" s="78"/>
      <c r="J164" s="52"/>
      <c r="K164" s="78"/>
      <c r="L164" s="52"/>
      <c r="M164" s="78"/>
    </row>
    <row r="165" spans="1:13">
      <c r="A165" s="39"/>
      <c r="B165" s="39"/>
      <c r="C165" s="39"/>
      <c r="D165" s="39" t="s">
        <v>1372</v>
      </c>
      <c r="E165" s="38" t="s">
        <v>1212</v>
      </c>
      <c r="F165" s="52"/>
      <c r="G165" s="78"/>
      <c r="H165" s="52"/>
      <c r="I165" s="78"/>
      <c r="J165" s="52"/>
      <c r="K165" s="78"/>
      <c r="L165" s="52"/>
      <c r="M165" s="78"/>
    </row>
    <row r="166" spans="1:13">
      <c r="A166" s="39"/>
      <c r="B166" s="39"/>
      <c r="C166" s="39"/>
      <c r="D166" s="39" t="s">
        <v>1373</v>
      </c>
      <c r="E166" s="39"/>
      <c r="F166" s="52"/>
      <c r="G166" s="78"/>
      <c r="H166" s="52"/>
      <c r="I166" s="78"/>
      <c r="J166" s="52"/>
      <c r="K166" s="78"/>
      <c r="L166" s="52"/>
      <c r="M166" s="78"/>
    </row>
    <row r="167" spans="1:13">
      <c r="A167" s="47"/>
      <c r="B167" s="47"/>
      <c r="C167" s="47"/>
      <c r="D167" s="47" t="s">
        <v>1374</v>
      </c>
      <c r="E167" s="47"/>
      <c r="F167" s="81"/>
      <c r="G167" s="248"/>
      <c r="H167" s="81"/>
      <c r="I167" s="248"/>
      <c r="J167" s="81"/>
      <c r="K167" s="248"/>
      <c r="L167" s="81"/>
      <c r="M167" s="248"/>
    </row>
    <row r="168" spans="1:13">
      <c r="A168" s="197"/>
      <c r="B168" s="197" t="s">
        <v>1375</v>
      </c>
      <c r="C168" s="197" t="s">
        <v>1376</v>
      </c>
      <c r="D168" s="197" t="s">
        <v>1377</v>
      </c>
      <c r="E168" s="197"/>
      <c r="F168" s="557"/>
      <c r="G168" s="558"/>
      <c r="H168" s="557"/>
      <c r="I168" s="558"/>
      <c r="J168" s="557"/>
      <c r="K168" s="558"/>
      <c r="L168" s="559"/>
      <c r="M168" s="558"/>
    </row>
    <row r="169" spans="1:13">
      <c r="A169" s="197"/>
      <c r="B169" s="197" t="s">
        <v>1378</v>
      </c>
      <c r="C169" s="197" t="s">
        <v>1379</v>
      </c>
      <c r="D169" s="560" t="s">
        <v>1380</v>
      </c>
      <c r="E169" s="38" t="s">
        <v>1212</v>
      </c>
      <c r="F169" s="557"/>
      <c r="G169" s="558"/>
      <c r="H169" s="557"/>
      <c r="I169" s="558"/>
      <c r="J169" s="557"/>
      <c r="K169" s="558"/>
      <c r="L169" s="559"/>
      <c r="M169" s="558"/>
    </row>
    <row r="170" spans="1:13">
      <c r="A170" s="561"/>
      <c r="B170" s="561" t="s">
        <v>1379</v>
      </c>
      <c r="C170" s="561"/>
      <c r="D170" s="561" t="s">
        <v>1381</v>
      </c>
      <c r="E170" s="561"/>
      <c r="F170" s="562"/>
      <c r="G170" s="563"/>
      <c r="H170" s="562"/>
      <c r="I170" s="563"/>
      <c r="J170" s="562"/>
      <c r="K170" s="563"/>
      <c r="L170" s="564"/>
      <c r="M170" s="563"/>
    </row>
    <row r="171" spans="1:13">
      <c r="A171" s="197"/>
      <c r="B171" s="197" t="s">
        <v>1382</v>
      </c>
      <c r="C171" s="197" t="s">
        <v>1382</v>
      </c>
      <c r="D171" s="197" t="s">
        <v>1382</v>
      </c>
      <c r="F171" s="557"/>
      <c r="G171" s="558"/>
      <c r="H171" s="557"/>
      <c r="I171" s="558"/>
      <c r="J171" s="557"/>
      <c r="K171" s="558"/>
      <c r="L171" s="559"/>
      <c r="M171" s="558"/>
    </row>
    <row r="172" spans="1:13">
      <c r="A172" s="197"/>
      <c r="B172" s="197" t="s">
        <v>1262</v>
      </c>
      <c r="C172" s="197" t="s">
        <v>1262</v>
      </c>
      <c r="D172" s="197" t="s">
        <v>1383</v>
      </c>
      <c r="E172" s="197" t="s">
        <v>1384</v>
      </c>
      <c r="F172" s="557"/>
      <c r="G172" s="558"/>
      <c r="H172" s="557"/>
      <c r="I172" s="558"/>
      <c r="J172" s="557"/>
      <c r="K172" s="558"/>
      <c r="L172" s="559"/>
      <c r="M172" s="558"/>
    </row>
    <row r="173" spans="1:13">
      <c r="A173" s="561"/>
      <c r="B173" s="561"/>
      <c r="C173" s="561"/>
      <c r="D173" s="561" t="s">
        <v>1295</v>
      </c>
      <c r="E173" s="561"/>
      <c r="F173" s="562"/>
      <c r="G173" s="563"/>
      <c r="H173" s="562"/>
      <c r="I173" s="563"/>
      <c r="J173" s="562"/>
      <c r="K173" s="563"/>
      <c r="L173" s="564"/>
      <c r="M173" s="563"/>
    </row>
    <row r="174" spans="1:13">
      <c r="A174" s="197"/>
      <c r="B174" s="197"/>
      <c r="C174" s="197"/>
      <c r="D174" s="197"/>
      <c r="E174" s="197"/>
      <c r="F174" s="557"/>
      <c r="G174" s="558"/>
      <c r="H174" s="557"/>
      <c r="I174" s="558"/>
      <c r="J174" s="557"/>
      <c r="K174" s="558"/>
      <c r="L174" s="559"/>
      <c r="M174" s="558"/>
    </row>
    <row r="175" spans="1:13">
      <c r="A175" s="561"/>
      <c r="B175" s="561"/>
      <c r="C175" s="561"/>
      <c r="D175" s="561"/>
      <c r="E175" s="561"/>
      <c r="F175" s="564"/>
      <c r="G175" s="563"/>
      <c r="H175" s="564"/>
      <c r="I175" s="563"/>
      <c r="J175" s="564"/>
      <c r="K175" s="563"/>
      <c r="L175" s="564"/>
      <c r="M175" s="563"/>
    </row>
    <row r="176" spans="1:13">
      <c r="A176" s="565"/>
      <c r="B176" s="565" t="s">
        <v>1385</v>
      </c>
      <c r="C176" s="565"/>
      <c r="D176" s="565"/>
      <c r="E176" s="565"/>
      <c r="F176" s="566"/>
      <c r="G176" s="567">
        <v>7796046.1399999997</v>
      </c>
      <c r="H176" s="566" t="s">
        <v>36</v>
      </c>
      <c r="I176" s="567">
        <v>17884302.800000001</v>
      </c>
      <c r="J176" s="566" t="s">
        <v>36</v>
      </c>
      <c r="K176" s="567">
        <v>480000</v>
      </c>
      <c r="L176" s="566" t="s">
        <v>36</v>
      </c>
      <c r="M176" s="567">
        <f>G176+I176+K176</f>
        <v>26160348.940000001</v>
      </c>
    </row>
    <row r="177" spans="1:13">
      <c r="A177" s="366" t="s">
        <v>1386</v>
      </c>
      <c r="B177" s="366"/>
      <c r="C177" s="366" t="s">
        <v>1387</v>
      </c>
      <c r="D177" s="366"/>
      <c r="E177" s="6"/>
      <c r="F177" s="6"/>
      <c r="G177" s="6"/>
      <c r="H177" s="6"/>
      <c r="I177" s="6"/>
      <c r="J177" s="6"/>
      <c r="K177" s="6"/>
      <c r="L177" s="6"/>
      <c r="M177" s="6"/>
    </row>
    <row r="179" spans="1:13" ht="14.25" customHeight="1"/>
    <row r="181" spans="1:13">
      <c r="A181" s="176" t="s">
        <v>1388</v>
      </c>
      <c r="B181" s="176"/>
      <c r="C181" s="176" t="s">
        <v>1389</v>
      </c>
      <c r="D181" s="176"/>
      <c r="E181" s="176" t="s">
        <v>1390</v>
      </c>
      <c r="F181" s="176"/>
      <c r="G181" s="176"/>
      <c r="H181" s="176"/>
      <c r="I181" s="176"/>
      <c r="J181" s="176" t="s">
        <v>1391</v>
      </c>
      <c r="K181" s="176"/>
      <c r="L181" s="176"/>
      <c r="M181" s="176"/>
    </row>
    <row r="182" spans="1:13">
      <c r="A182" s="176" t="s">
        <v>1098</v>
      </c>
      <c r="B182" s="176"/>
      <c r="C182" s="176" t="s">
        <v>1392</v>
      </c>
      <c r="D182" s="176"/>
      <c r="E182" s="176" t="s">
        <v>1393</v>
      </c>
      <c r="F182" s="176"/>
      <c r="G182" s="176"/>
      <c r="H182" s="176"/>
      <c r="I182" s="176"/>
      <c r="J182" s="176"/>
      <c r="K182" s="176" t="s">
        <v>1394</v>
      </c>
      <c r="L182" s="176"/>
      <c r="M182" s="176"/>
    </row>
    <row r="183" spans="1:13">
      <c r="A183" s="176"/>
      <c r="B183" s="176"/>
      <c r="C183" s="176"/>
      <c r="D183" s="176"/>
      <c r="E183" s="176"/>
      <c r="F183" s="176"/>
      <c r="G183" s="176"/>
      <c r="H183" s="176"/>
      <c r="I183" s="176"/>
      <c r="J183" s="176"/>
      <c r="K183" s="176"/>
      <c r="L183" s="176"/>
      <c r="M183" s="176"/>
    </row>
    <row r="184" spans="1:13">
      <c r="A184" s="176" t="s">
        <v>1395</v>
      </c>
    </row>
    <row r="185" spans="1:13">
      <c r="A185" s="176"/>
    </row>
    <row r="186" spans="1:13" ht="9.75" customHeight="1">
      <c r="A186" s="176"/>
    </row>
    <row r="188" spans="1:13">
      <c r="A188" s="176" t="s">
        <v>1396</v>
      </c>
      <c r="B188" s="176"/>
    </row>
    <row r="189" spans="1:13">
      <c r="A189" s="176" t="s">
        <v>1397</v>
      </c>
      <c r="B189" s="176"/>
    </row>
    <row r="191" spans="1:13">
      <c r="A191" s="530" t="s">
        <v>1398</v>
      </c>
      <c r="B191" s="530"/>
      <c r="C191" s="530"/>
      <c r="D191" s="530"/>
      <c r="E191" s="530"/>
      <c r="F191" s="530"/>
      <c r="G191" s="530"/>
      <c r="H191" s="530"/>
      <c r="I191" s="530"/>
      <c r="J191" s="530"/>
      <c r="K191" s="530"/>
      <c r="L191" s="530"/>
      <c r="M191" s="530" t="s">
        <v>1399</v>
      </c>
    </row>
    <row r="192" spans="1:13">
      <c r="A192" s="530" t="s">
        <v>1400</v>
      </c>
      <c r="B192" s="530"/>
    </row>
    <row r="193" spans="1:13" ht="15.75">
      <c r="A193" s="531" t="s">
        <v>1401</v>
      </c>
      <c r="B193" s="531"/>
      <c r="C193" s="531"/>
      <c r="D193" s="531"/>
      <c r="E193" s="531"/>
      <c r="F193" s="531"/>
      <c r="G193" s="531"/>
      <c r="H193" s="531"/>
      <c r="I193" s="531"/>
      <c r="J193" s="531"/>
      <c r="K193" s="531"/>
      <c r="L193" s="531"/>
      <c r="M193" s="531"/>
    </row>
    <row r="194" spans="1:13">
      <c r="A194" s="63"/>
      <c r="B194" s="63"/>
      <c r="C194" s="63"/>
      <c r="D194" s="63"/>
      <c r="E194" s="63"/>
      <c r="F194" s="63"/>
      <c r="G194" s="63"/>
      <c r="H194" s="63"/>
      <c r="I194" s="63"/>
      <c r="J194" s="63"/>
      <c r="K194" s="63"/>
    </row>
    <row r="195" spans="1:13" ht="16.5">
      <c r="A195" s="532" t="s">
        <v>1166</v>
      </c>
      <c r="B195" s="532"/>
      <c r="C195" s="532"/>
      <c r="D195" s="532"/>
      <c r="E195" s="532"/>
      <c r="F195" s="532"/>
      <c r="G195" s="532"/>
      <c r="H195" s="532"/>
      <c r="I195" s="532"/>
      <c r="J195" s="532"/>
      <c r="K195" s="532"/>
      <c r="L195" s="532"/>
      <c r="M195" s="532"/>
    </row>
    <row r="196" spans="1:13">
      <c r="A196" s="533" t="s">
        <v>1167</v>
      </c>
      <c r="B196" s="533"/>
      <c r="C196" s="533"/>
      <c r="D196" s="533"/>
      <c r="E196" s="533"/>
      <c r="F196" s="533"/>
      <c r="G196" s="533"/>
      <c r="H196" s="533"/>
      <c r="I196" s="533"/>
      <c r="J196" s="533"/>
      <c r="K196" s="533"/>
      <c r="L196" s="533"/>
      <c r="M196" s="533"/>
    </row>
    <row r="197" spans="1:13">
      <c r="A197" s="63"/>
      <c r="B197" s="63"/>
      <c r="C197" s="63"/>
      <c r="D197" s="63"/>
      <c r="E197" s="63"/>
      <c r="F197" s="534"/>
      <c r="G197" s="534"/>
      <c r="H197" s="63"/>
      <c r="I197" s="63"/>
      <c r="J197" s="63"/>
      <c r="K197" s="63"/>
    </row>
    <row r="198" spans="1:13">
      <c r="A198" s="63" t="s">
        <v>1168</v>
      </c>
      <c r="B198" s="63" t="s">
        <v>1402</v>
      </c>
      <c r="C198" s="63"/>
      <c r="D198" s="63"/>
      <c r="E198" s="63"/>
      <c r="F198" s="63"/>
      <c r="G198" s="63"/>
      <c r="H198" s="63"/>
      <c r="I198" s="63"/>
      <c r="J198" s="63"/>
      <c r="K198" s="63"/>
      <c r="L198" s="63"/>
      <c r="M198" s="63"/>
    </row>
    <row r="199" spans="1:13">
      <c r="A199" s="63"/>
      <c r="B199" s="63" t="s">
        <v>1403</v>
      </c>
      <c r="C199" s="63"/>
      <c r="D199" s="63"/>
      <c r="E199" s="63"/>
      <c r="F199" s="63"/>
      <c r="G199" s="63"/>
      <c r="H199" s="63"/>
      <c r="I199" s="63"/>
      <c r="J199" s="63"/>
      <c r="K199" s="63"/>
      <c r="L199" s="63"/>
      <c r="M199" s="63"/>
    </row>
    <row r="200" spans="1:13">
      <c r="A200" s="63"/>
      <c r="B200" s="63" t="s">
        <v>1404</v>
      </c>
      <c r="C200" s="63"/>
      <c r="D200" s="63"/>
      <c r="E200" s="63"/>
      <c r="F200" s="63"/>
      <c r="G200" s="63"/>
      <c r="H200" s="63"/>
      <c r="I200" s="63"/>
      <c r="J200" s="63"/>
      <c r="K200" s="63"/>
      <c r="L200" s="63"/>
      <c r="M200" s="63"/>
    </row>
    <row r="201" spans="1:13">
      <c r="A201" s="63"/>
      <c r="B201" s="63" t="s">
        <v>1405</v>
      </c>
      <c r="C201" s="63"/>
      <c r="D201" s="63"/>
      <c r="E201" s="63"/>
      <c r="F201" s="63"/>
      <c r="G201" s="63"/>
      <c r="H201" s="63"/>
      <c r="I201" s="63"/>
      <c r="J201" s="63"/>
      <c r="K201" s="63"/>
      <c r="L201" s="63"/>
      <c r="M201" s="63"/>
    </row>
    <row r="202" spans="1:13" ht="12.75" customHeight="1">
      <c r="A202" s="63"/>
      <c r="B202" s="63"/>
      <c r="C202" s="63"/>
      <c r="D202" s="63"/>
      <c r="E202" s="63"/>
      <c r="F202" s="63"/>
      <c r="G202" s="63"/>
      <c r="H202" s="63"/>
      <c r="I202" s="63"/>
      <c r="J202" s="63"/>
      <c r="K202" s="63"/>
      <c r="L202" s="63"/>
      <c r="M202" s="63"/>
    </row>
    <row r="203" spans="1:13">
      <c r="A203" s="63" t="s">
        <v>1406</v>
      </c>
      <c r="B203" s="63" t="s">
        <v>1407</v>
      </c>
      <c r="C203" s="63"/>
      <c r="D203" s="63"/>
      <c r="E203" s="63"/>
      <c r="F203" s="63"/>
      <c r="G203" s="63"/>
      <c r="H203" s="63"/>
      <c r="I203" s="63"/>
      <c r="J203" s="63"/>
      <c r="K203" s="63"/>
      <c r="L203" s="63"/>
      <c r="M203" s="63"/>
    </row>
    <row r="204" spans="1:13" ht="12.75" customHeight="1">
      <c r="A204" s="63"/>
      <c r="B204" s="63"/>
      <c r="C204" s="63"/>
      <c r="D204" s="63"/>
      <c r="E204" s="63"/>
      <c r="F204" s="63"/>
      <c r="G204" s="63"/>
      <c r="H204" s="63"/>
      <c r="I204" s="63"/>
      <c r="J204" s="63"/>
      <c r="K204" s="63"/>
      <c r="L204" s="63"/>
      <c r="M204" s="63"/>
    </row>
    <row r="205" spans="1:13">
      <c r="A205" s="63" t="s">
        <v>1179</v>
      </c>
      <c r="B205" s="63" t="s">
        <v>1408</v>
      </c>
      <c r="C205" s="63"/>
      <c r="D205" s="63"/>
      <c r="E205" s="63"/>
      <c r="F205" s="63"/>
      <c r="G205" s="63"/>
      <c r="H205" s="63"/>
      <c r="I205" s="63"/>
      <c r="J205" s="63"/>
      <c r="K205" s="63"/>
      <c r="L205" s="63"/>
      <c r="M205" s="63"/>
    </row>
    <row r="206" spans="1:13" ht="12.75" customHeight="1">
      <c r="A206" s="63"/>
      <c r="B206" s="63"/>
      <c r="C206" s="63"/>
      <c r="D206" s="63"/>
      <c r="E206" s="63"/>
      <c r="F206" s="63"/>
      <c r="G206" s="63"/>
      <c r="H206" s="63"/>
      <c r="I206" s="63"/>
      <c r="J206" s="63"/>
      <c r="K206" s="63"/>
      <c r="L206" s="63"/>
      <c r="M206" s="63"/>
    </row>
    <row r="207" spans="1:13">
      <c r="A207" s="63" t="s">
        <v>1409</v>
      </c>
      <c r="B207" s="63"/>
      <c r="C207" s="63"/>
      <c r="D207" s="63"/>
      <c r="E207" s="63"/>
      <c r="F207" s="63"/>
      <c r="G207" s="63"/>
      <c r="H207" s="63"/>
      <c r="I207" s="63"/>
      <c r="J207" s="63"/>
      <c r="K207" s="63"/>
      <c r="L207" s="63"/>
      <c r="M207" s="63"/>
    </row>
    <row r="208" spans="1:13" ht="12.75" customHeight="1">
      <c r="A208" s="81"/>
      <c r="B208" s="81"/>
      <c r="C208" s="81"/>
      <c r="D208" s="81"/>
      <c r="E208" s="81"/>
      <c r="F208" s="81"/>
      <c r="G208" s="81"/>
      <c r="H208" s="81"/>
      <c r="I208" s="81"/>
      <c r="J208" s="81"/>
      <c r="K208" s="81"/>
      <c r="L208" s="81"/>
      <c r="M208" s="81"/>
    </row>
    <row r="209" spans="1:13">
      <c r="A209" s="535" t="s">
        <v>1184</v>
      </c>
      <c r="B209" s="554"/>
      <c r="C209" s="535"/>
      <c r="D209" s="554" t="s">
        <v>1185</v>
      </c>
      <c r="E209" s="554" t="s">
        <v>1186</v>
      </c>
      <c r="F209" s="549" t="s">
        <v>1187</v>
      </c>
      <c r="G209" s="536"/>
      <c r="H209" s="536"/>
      <c r="I209" s="536"/>
      <c r="J209" s="536"/>
      <c r="K209" s="536"/>
      <c r="L209" s="536"/>
      <c r="M209" s="537"/>
    </row>
    <row r="210" spans="1:13">
      <c r="A210" s="538" t="s">
        <v>1188</v>
      </c>
      <c r="B210" s="543" t="s">
        <v>311</v>
      </c>
      <c r="C210" s="538" t="s">
        <v>1189</v>
      </c>
      <c r="D210" s="543" t="s">
        <v>1190</v>
      </c>
      <c r="E210" s="538" t="s">
        <v>1191</v>
      </c>
      <c r="F210" s="539" t="s">
        <v>1192</v>
      </c>
      <c r="G210" s="540"/>
      <c r="H210" s="539" t="s">
        <v>1193</v>
      </c>
      <c r="I210" s="540"/>
      <c r="J210" s="539" t="s">
        <v>1194</v>
      </c>
      <c r="K210" s="540"/>
      <c r="L210" s="555" t="s">
        <v>1195</v>
      </c>
      <c r="M210" s="540"/>
    </row>
    <row r="211" spans="1:13">
      <c r="A211" s="541" t="s">
        <v>11</v>
      </c>
      <c r="B211" s="543"/>
      <c r="C211" s="538"/>
      <c r="D211" s="543"/>
      <c r="E211" s="538"/>
      <c r="F211" s="542"/>
      <c r="G211" s="543"/>
      <c r="H211" s="544"/>
      <c r="I211" s="543"/>
      <c r="J211" s="542"/>
      <c r="K211" s="543"/>
      <c r="L211" s="544"/>
      <c r="M211" s="543"/>
    </row>
    <row r="212" spans="1:13">
      <c r="A212" s="545">
        <v>1</v>
      </c>
      <c r="B212" s="545">
        <v>2</v>
      </c>
      <c r="C212" s="545">
        <v>3</v>
      </c>
      <c r="D212" s="545">
        <v>4</v>
      </c>
      <c r="E212" s="545">
        <v>5</v>
      </c>
      <c r="F212" s="546"/>
      <c r="G212" s="547">
        <v>6</v>
      </c>
      <c r="H212" s="546"/>
      <c r="I212" s="547">
        <v>7</v>
      </c>
      <c r="J212" s="548"/>
      <c r="K212" s="547">
        <v>8</v>
      </c>
      <c r="L212" s="548"/>
      <c r="M212" s="547">
        <v>9</v>
      </c>
    </row>
    <row r="213" spans="1:13">
      <c r="A213" s="38" t="s">
        <v>1196</v>
      </c>
      <c r="B213" s="39" t="s">
        <v>1410</v>
      </c>
      <c r="C213" s="39" t="s">
        <v>1411</v>
      </c>
      <c r="D213" s="39" t="s">
        <v>1412</v>
      </c>
      <c r="E213" s="39" t="s">
        <v>1413</v>
      </c>
      <c r="F213" s="40"/>
      <c r="G213" s="78"/>
      <c r="H213" s="52"/>
      <c r="I213" s="78"/>
      <c r="J213" s="40"/>
      <c r="K213" s="78"/>
      <c r="L213" s="52"/>
      <c r="M213" s="78"/>
    </row>
    <row r="214" spans="1:13">
      <c r="A214" s="568" t="s">
        <v>1200</v>
      </c>
      <c r="B214" s="39" t="s">
        <v>1414</v>
      </c>
      <c r="C214" s="39" t="s">
        <v>1415</v>
      </c>
      <c r="D214" s="39" t="s">
        <v>1416</v>
      </c>
      <c r="E214" s="39" t="s">
        <v>1417</v>
      </c>
      <c r="F214" s="40"/>
      <c r="G214" s="78"/>
      <c r="H214" s="52"/>
      <c r="I214" s="78"/>
      <c r="J214" s="40"/>
      <c r="K214" s="78"/>
      <c r="L214" s="52"/>
      <c r="M214" s="78"/>
    </row>
    <row r="215" spans="1:13">
      <c r="A215" s="38" t="s">
        <v>1418</v>
      </c>
      <c r="B215" s="39" t="s">
        <v>1419</v>
      </c>
      <c r="C215" s="39"/>
      <c r="D215" s="39"/>
      <c r="E215" s="39"/>
      <c r="F215" s="40"/>
      <c r="G215" s="78"/>
      <c r="H215" s="52"/>
      <c r="I215" s="78"/>
      <c r="J215" s="40"/>
      <c r="K215" s="78"/>
      <c r="L215" s="52"/>
      <c r="M215" s="78"/>
    </row>
    <row r="216" spans="1:13">
      <c r="A216" s="48" t="s">
        <v>1420</v>
      </c>
      <c r="B216" s="47" t="s">
        <v>1421</v>
      </c>
      <c r="C216" s="47"/>
      <c r="D216" s="47"/>
      <c r="E216" s="47"/>
      <c r="F216" s="80"/>
      <c r="G216" s="248"/>
      <c r="H216" s="81"/>
      <c r="I216" s="248"/>
      <c r="J216" s="80"/>
      <c r="K216" s="248"/>
      <c r="L216" s="81"/>
      <c r="M216" s="248"/>
    </row>
    <row r="217" spans="1:13">
      <c r="A217" s="39"/>
      <c r="B217" s="39" t="s">
        <v>1422</v>
      </c>
      <c r="C217" s="39" t="s">
        <v>1423</v>
      </c>
      <c r="D217" s="39" t="s">
        <v>1424</v>
      </c>
      <c r="E217" s="39" t="s">
        <v>1425</v>
      </c>
      <c r="F217" s="40"/>
      <c r="G217" s="78"/>
      <c r="H217" s="52"/>
      <c r="I217" s="78"/>
      <c r="J217" s="40"/>
      <c r="K217" s="78"/>
      <c r="L217" s="52"/>
      <c r="M217" s="78"/>
    </row>
    <row r="218" spans="1:13">
      <c r="A218" s="39"/>
      <c r="B218" s="39" t="s">
        <v>1426</v>
      </c>
      <c r="C218" s="39" t="s">
        <v>1427</v>
      </c>
      <c r="D218" s="39" t="s">
        <v>1428</v>
      </c>
      <c r="E218" s="39" t="s">
        <v>1427</v>
      </c>
      <c r="F218" s="40"/>
      <c r="G218" s="78"/>
      <c r="H218" s="52"/>
      <c r="I218" s="78"/>
      <c r="J218" s="40"/>
      <c r="K218" s="78"/>
      <c r="L218" s="52"/>
      <c r="M218" s="78"/>
    </row>
    <row r="219" spans="1:13">
      <c r="A219" s="39"/>
      <c r="B219" s="39" t="s">
        <v>1429</v>
      </c>
      <c r="C219" s="39"/>
      <c r="D219" s="39" t="s">
        <v>1430</v>
      </c>
      <c r="E219" s="39" t="s">
        <v>1431</v>
      </c>
      <c r="F219" s="40"/>
      <c r="G219" s="78"/>
      <c r="H219" s="52"/>
      <c r="I219" s="78"/>
      <c r="J219" s="40"/>
      <c r="K219" s="78"/>
      <c r="L219" s="52"/>
      <c r="M219" s="78"/>
    </row>
    <row r="220" spans="1:13">
      <c r="A220" s="39"/>
      <c r="B220" s="39" t="s">
        <v>1432</v>
      </c>
      <c r="C220" s="39" t="s">
        <v>1433</v>
      </c>
      <c r="D220" s="39" t="s">
        <v>1434</v>
      </c>
      <c r="E220" s="39" t="s">
        <v>1435</v>
      </c>
      <c r="F220" s="40"/>
      <c r="G220" s="78"/>
      <c r="H220" s="52"/>
      <c r="I220" s="78"/>
      <c r="J220" s="40"/>
      <c r="K220" s="78"/>
      <c r="L220" s="52"/>
      <c r="M220" s="78"/>
    </row>
    <row r="221" spans="1:13">
      <c r="A221" s="39"/>
      <c r="B221" s="39" t="s">
        <v>1436</v>
      </c>
      <c r="C221" s="39" t="s">
        <v>1437</v>
      </c>
      <c r="D221" s="39" t="s">
        <v>1438</v>
      </c>
      <c r="E221" s="39"/>
      <c r="F221" s="40"/>
      <c r="G221" s="78"/>
      <c r="H221" s="52"/>
      <c r="I221" s="78"/>
      <c r="J221" s="40"/>
      <c r="K221" s="78"/>
      <c r="L221" s="52"/>
      <c r="M221" s="78"/>
    </row>
    <row r="222" spans="1:13">
      <c r="A222" s="39"/>
      <c r="B222" s="39" t="s">
        <v>1439</v>
      </c>
      <c r="C222" s="39"/>
      <c r="D222" s="39"/>
      <c r="E222" s="39"/>
      <c r="F222" s="40"/>
      <c r="G222" s="78"/>
      <c r="H222" s="52"/>
      <c r="I222" s="78"/>
      <c r="J222" s="40"/>
      <c r="K222" s="78"/>
      <c r="L222" s="52"/>
      <c r="M222" s="78"/>
    </row>
    <row r="223" spans="1:13">
      <c r="A223" s="47"/>
      <c r="B223" s="47" t="s">
        <v>1440</v>
      </c>
      <c r="C223" s="47"/>
      <c r="D223" s="47"/>
      <c r="E223" s="47"/>
      <c r="F223" s="80"/>
      <c r="G223" s="248"/>
      <c r="H223" s="81"/>
      <c r="I223" s="248"/>
      <c r="J223" s="80"/>
      <c r="K223" s="248"/>
      <c r="L223" s="81"/>
      <c r="M223" s="248"/>
    </row>
    <row r="224" spans="1:13">
      <c r="A224" s="39"/>
      <c r="B224" s="39" t="s">
        <v>1441</v>
      </c>
      <c r="C224" s="39" t="s">
        <v>1442</v>
      </c>
      <c r="D224" s="39" t="s">
        <v>1443</v>
      </c>
      <c r="E224" s="39" t="s">
        <v>1444</v>
      </c>
      <c r="F224" s="40"/>
      <c r="G224" s="78"/>
      <c r="H224" s="52"/>
      <c r="I224" s="78"/>
      <c r="J224" s="40"/>
      <c r="K224" s="78"/>
      <c r="L224" s="52"/>
      <c r="M224" s="78"/>
    </row>
    <row r="225" spans="1:14">
      <c r="A225" s="39"/>
      <c r="B225" s="39" t="s">
        <v>1445</v>
      </c>
      <c r="C225" s="39" t="s">
        <v>1446</v>
      </c>
      <c r="D225" s="39" t="s">
        <v>1447</v>
      </c>
      <c r="E225" s="39" t="s">
        <v>1448</v>
      </c>
      <c r="F225" s="40"/>
      <c r="G225" s="78"/>
      <c r="H225" s="52"/>
      <c r="I225" s="78"/>
      <c r="J225" s="40"/>
      <c r="K225" s="78"/>
      <c r="L225" s="52"/>
      <c r="M225" s="78"/>
    </row>
    <row r="226" spans="1:14">
      <c r="A226" s="39"/>
      <c r="B226" s="39" t="s">
        <v>1449</v>
      </c>
      <c r="C226" s="39"/>
      <c r="D226" s="39"/>
      <c r="E226" s="39" t="s">
        <v>1450</v>
      </c>
      <c r="F226" s="40"/>
      <c r="G226" s="78"/>
      <c r="H226" s="52"/>
      <c r="I226" s="78"/>
      <c r="J226" s="40"/>
      <c r="K226" s="78"/>
      <c r="L226" s="52"/>
      <c r="M226" s="78"/>
    </row>
    <row r="227" spans="1:14">
      <c r="A227" s="39"/>
      <c r="B227" s="39" t="s">
        <v>1451</v>
      </c>
      <c r="C227" s="39"/>
      <c r="D227" s="39"/>
      <c r="E227" s="39"/>
      <c r="F227" s="40"/>
      <c r="G227" s="78"/>
      <c r="H227" s="52"/>
      <c r="I227" s="78"/>
      <c r="J227" s="40"/>
      <c r="K227" s="78"/>
      <c r="L227" s="52"/>
      <c r="M227" s="78"/>
    </row>
    <row r="228" spans="1:14">
      <c r="A228" s="47"/>
      <c r="B228" s="47" t="s">
        <v>1452</v>
      </c>
      <c r="C228" s="47"/>
      <c r="D228" s="47"/>
      <c r="E228" s="47"/>
      <c r="F228" s="80"/>
      <c r="G228" s="248"/>
      <c r="H228" s="81"/>
      <c r="I228" s="248"/>
      <c r="J228" s="80"/>
      <c r="K228" s="248"/>
      <c r="L228" s="81"/>
      <c r="M228" s="248"/>
    </row>
    <row r="229" spans="1:14">
      <c r="A229" s="530" t="s">
        <v>1398</v>
      </c>
      <c r="B229" s="52"/>
      <c r="C229" s="52"/>
      <c r="D229" s="52"/>
      <c r="E229" s="52"/>
      <c r="F229" s="52"/>
      <c r="G229" s="52"/>
      <c r="H229" s="52"/>
      <c r="I229" s="52"/>
      <c r="J229" s="52"/>
      <c r="K229" s="52"/>
      <c r="L229" s="52"/>
      <c r="M229" s="52"/>
      <c r="N229" s="6"/>
    </row>
    <row r="230" spans="1:14">
      <c r="A230" s="530" t="s">
        <v>1453</v>
      </c>
    </row>
    <row r="231" spans="1:14">
      <c r="A231" s="530"/>
    </row>
    <row r="232" spans="1:14">
      <c r="A232" s="535" t="s">
        <v>1184</v>
      </c>
      <c r="B232" s="554"/>
      <c r="C232" s="535"/>
      <c r="D232" s="554" t="s">
        <v>1185</v>
      </c>
      <c r="E232" s="554" t="s">
        <v>1186</v>
      </c>
      <c r="F232" s="549" t="s">
        <v>1187</v>
      </c>
      <c r="G232" s="536"/>
      <c r="H232" s="536"/>
      <c r="I232" s="536"/>
      <c r="J232" s="536"/>
      <c r="K232" s="536"/>
      <c r="L232" s="536"/>
      <c r="M232" s="537"/>
    </row>
    <row r="233" spans="1:14">
      <c r="A233" s="538" t="s">
        <v>1188</v>
      </c>
      <c r="B233" s="543" t="s">
        <v>311</v>
      </c>
      <c r="C233" s="538" t="s">
        <v>1189</v>
      </c>
      <c r="D233" s="543" t="s">
        <v>1190</v>
      </c>
      <c r="E233" s="538" t="s">
        <v>1191</v>
      </c>
      <c r="F233" s="539" t="s">
        <v>1192</v>
      </c>
      <c r="G233" s="540"/>
      <c r="H233" s="555" t="s">
        <v>1193</v>
      </c>
      <c r="I233" s="540"/>
      <c r="J233" s="539" t="s">
        <v>1194</v>
      </c>
      <c r="K233" s="540"/>
      <c r="L233" s="555" t="s">
        <v>1195</v>
      </c>
      <c r="M233" s="540"/>
    </row>
    <row r="234" spans="1:14">
      <c r="A234" s="541" t="s">
        <v>11</v>
      </c>
      <c r="B234" s="543"/>
      <c r="C234" s="538"/>
      <c r="D234" s="543"/>
      <c r="E234" s="543"/>
      <c r="F234" s="542"/>
      <c r="G234" s="543"/>
      <c r="H234" s="544"/>
      <c r="I234" s="543"/>
      <c r="J234" s="544"/>
      <c r="K234" s="543"/>
      <c r="L234" s="544"/>
      <c r="M234" s="543"/>
    </row>
    <row r="235" spans="1:14">
      <c r="A235" s="545">
        <v>1</v>
      </c>
      <c r="B235" s="545">
        <v>2</v>
      </c>
      <c r="C235" s="545">
        <v>3</v>
      </c>
      <c r="D235" s="545">
        <v>4</v>
      </c>
      <c r="E235" s="545">
        <v>5</v>
      </c>
      <c r="F235" s="546"/>
      <c r="G235" s="547">
        <v>6</v>
      </c>
      <c r="H235" s="546"/>
      <c r="I235" s="547">
        <v>7</v>
      </c>
      <c r="J235" s="548"/>
      <c r="K235" s="547">
        <v>8</v>
      </c>
      <c r="L235" s="548"/>
      <c r="M235" s="547">
        <v>9</v>
      </c>
    </row>
    <row r="236" spans="1:14">
      <c r="A236" s="39"/>
      <c r="B236" s="39" t="s">
        <v>1454</v>
      </c>
      <c r="C236" s="39" t="s">
        <v>1455</v>
      </c>
      <c r="D236" s="39" t="s">
        <v>1456</v>
      </c>
      <c r="E236" s="60">
        <v>1</v>
      </c>
      <c r="F236" s="40"/>
      <c r="G236" s="78"/>
      <c r="H236" s="52"/>
      <c r="I236" s="78"/>
      <c r="J236" s="52"/>
      <c r="K236" s="78"/>
      <c r="L236" s="52"/>
      <c r="M236" s="78"/>
    </row>
    <row r="237" spans="1:14">
      <c r="A237" s="39"/>
      <c r="B237" s="39" t="s">
        <v>1457</v>
      </c>
      <c r="C237" s="39" t="s">
        <v>1458</v>
      </c>
      <c r="D237" s="39" t="s">
        <v>1459</v>
      </c>
      <c r="E237" s="39"/>
      <c r="F237" s="40"/>
      <c r="G237" s="78"/>
      <c r="H237" s="52"/>
      <c r="I237" s="78"/>
      <c r="J237" s="52"/>
      <c r="K237" s="78"/>
      <c r="L237" s="52"/>
      <c r="M237" s="78"/>
    </row>
    <row r="238" spans="1:14">
      <c r="A238" s="47"/>
      <c r="B238" s="47" t="s">
        <v>1460</v>
      </c>
      <c r="C238" s="47"/>
      <c r="D238" s="47"/>
      <c r="E238" s="47"/>
      <c r="F238" s="80"/>
      <c r="G238" s="248"/>
      <c r="H238" s="81"/>
      <c r="I238" s="248"/>
      <c r="J238" s="81"/>
      <c r="K238" s="248"/>
      <c r="L238" s="81"/>
      <c r="M238" s="248"/>
    </row>
    <row r="239" spans="1:14">
      <c r="A239" s="39"/>
      <c r="B239" s="39" t="s">
        <v>1461</v>
      </c>
      <c r="C239" s="39" t="s">
        <v>1462</v>
      </c>
      <c r="D239" s="39" t="s">
        <v>1462</v>
      </c>
      <c r="E239" s="38" t="s">
        <v>1463</v>
      </c>
      <c r="F239" s="40"/>
      <c r="G239" s="78"/>
      <c r="H239" s="52"/>
      <c r="I239" s="78"/>
      <c r="J239" s="52"/>
      <c r="K239" s="78"/>
      <c r="L239" s="52"/>
      <c r="M239" s="78"/>
    </row>
    <row r="240" spans="1:14">
      <c r="A240" s="47"/>
      <c r="B240" s="47" t="s">
        <v>1464</v>
      </c>
      <c r="C240" s="47"/>
      <c r="D240" s="47" t="s">
        <v>1465</v>
      </c>
      <c r="E240" s="47"/>
      <c r="F240" s="80"/>
      <c r="G240" s="248"/>
      <c r="H240" s="81"/>
      <c r="I240" s="248"/>
      <c r="J240" s="81"/>
      <c r="K240" s="248"/>
      <c r="L240" s="81"/>
      <c r="M240" s="248"/>
    </row>
    <row r="241" spans="1:13">
      <c r="A241" s="39"/>
      <c r="B241" s="39" t="s">
        <v>1466</v>
      </c>
      <c r="C241" s="39" t="s">
        <v>1462</v>
      </c>
      <c r="D241" s="39" t="s">
        <v>1467</v>
      </c>
      <c r="E241" s="38">
        <v>150</v>
      </c>
      <c r="F241" s="40"/>
      <c r="G241" s="78"/>
      <c r="H241" s="52"/>
      <c r="I241" s="78"/>
      <c r="J241" s="52"/>
      <c r="K241" s="78"/>
      <c r="L241" s="52"/>
      <c r="M241" s="78"/>
    </row>
    <row r="242" spans="1:13">
      <c r="A242" s="47"/>
      <c r="B242" s="47" t="s">
        <v>1468</v>
      </c>
      <c r="C242" s="47"/>
      <c r="D242" s="47" t="s">
        <v>1469</v>
      </c>
      <c r="E242" s="47"/>
      <c r="F242" s="80"/>
      <c r="G242" s="248"/>
      <c r="H242" s="81"/>
      <c r="I242" s="248"/>
      <c r="J242" s="81"/>
      <c r="K242" s="248"/>
      <c r="L242" s="81"/>
      <c r="M242" s="248"/>
    </row>
    <row r="243" spans="1:13">
      <c r="A243" s="39"/>
      <c r="B243" s="39" t="s">
        <v>1470</v>
      </c>
      <c r="C243" s="39" t="s">
        <v>1471</v>
      </c>
      <c r="D243" s="39" t="s">
        <v>1472</v>
      </c>
      <c r="E243" s="38">
        <v>130</v>
      </c>
      <c r="F243" s="40"/>
      <c r="G243" s="78"/>
      <c r="H243" s="52"/>
      <c r="I243" s="78"/>
      <c r="J243" s="52"/>
      <c r="K243" s="78"/>
      <c r="L243" s="52"/>
      <c r="M243" s="78"/>
    </row>
    <row r="244" spans="1:13">
      <c r="A244" s="39"/>
      <c r="B244" s="39" t="s">
        <v>1473</v>
      </c>
      <c r="C244" s="39" t="s">
        <v>1474</v>
      </c>
      <c r="D244" s="39" t="s">
        <v>1475</v>
      </c>
      <c r="E244" s="38"/>
      <c r="F244" s="40"/>
      <c r="G244" s="78"/>
      <c r="H244" s="52"/>
      <c r="I244" s="78"/>
      <c r="J244" s="52"/>
      <c r="K244" s="78"/>
      <c r="L244" s="52"/>
      <c r="M244" s="78"/>
    </row>
    <row r="245" spans="1:13">
      <c r="A245" s="39"/>
      <c r="B245" s="39" t="s">
        <v>1476</v>
      </c>
      <c r="C245" s="39" t="s">
        <v>1477</v>
      </c>
      <c r="D245" s="39" t="s">
        <v>1478</v>
      </c>
      <c r="E245" s="38"/>
      <c r="F245" s="40"/>
      <c r="G245" s="78"/>
      <c r="H245" s="52"/>
      <c r="I245" s="78"/>
      <c r="J245" s="52"/>
      <c r="K245" s="78"/>
      <c r="L245" s="52"/>
      <c r="M245" s="78"/>
    </row>
    <row r="246" spans="1:13">
      <c r="A246" s="39"/>
      <c r="B246" s="39" t="s">
        <v>1479</v>
      </c>
      <c r="C246" s="39" t="s">
        <v>1480</v>
      </c>
      <c r="D246" s="39" t="s">
        <v>1481</v>
      </c>
      <c r="E246" s="38">
        <v>120</v>
      </c>
      <c r="F246" s="40"/>
      <c r="G246" s="78"/>
      <c r="H246" s="52"/>
      <c r="I246" s="78"/>
      <c r="J246" s="52"/>
      <c r="K246" s="78"/>
      <c r="L246" s="52"/>
      <c r="M246" s="78"/>
    </row>
    <row r="247" spans="1:13">
      <c r="A247" s="47"/>
      <c r="B247" s="47" t="s">
        <v>1482</v>
      </c>
      <c r="C247" s="47"/>
      <c r="D247" s="47" t="s">
        <v>1483</v>
      </c>
      <c r="E247" s="48"/>
      <c r="F247" s="80"/>
      <c r="G247" s="248"/>
      <c r="H247" s="81"/>
      <c r="I247" s="248"/>
      <c r="J247" s="81"/>
      <c r="K247" s="248"/>
      <c r="L247" s="81"/>
      <c r="M247" s="248"/>
    </row>
    <row r="248" spans="1:13">
      <c r="A248" s="59"/>
      <c r="B248" s="59" t="s">
        <v>1484</v>
      </c>
      <c r="C248" s="59" t="s">
        <v>1485</v>
      </c>
      <c r="D248" s="59" t="s">
        <v>1485</v>
      </c>
      <c r="E248" s="78"/>
      <c r="F248" s="40"/>
      <c r="G248" s="78"/>
      <c r="H248" s="52"/>
      <c r="I248" s="78"/>
      <c r="J248" s="52"/>
      <c r="K248" s="221"/>
      <c r="L248" s="52"/>
      <c r="M248" s="221"/>
    </row>
    <row r="249" spans="1:13">
      <c r="A249" s="39"/>
      <c r="B249" s="39" t="s">
        <v>1486</v>
      </c>
      <c r="C249" s="39" t="s">
        <v>1487</v>
      </c>
      <c r="D249" s="39" t="s">
        <v>1487</v>
      </c>
      <c r="E249" s="61">
        <v>15</v>
      </c>
      <c r="F249" s="52"/>
      <c r="G249" s="78"/>
      <c r="H249" s="52"/>
      <c r="I249" s="78"/>
      <c r="J249" s="52"/>
      <c r="K249" s="78"/>
      <c r="L249" s="52"/>
      <c r="M249" s="78"/>
    </row>
    <row r="250" spans="1:13">
      <c r="A250" s="39"/>
      <c r="B250" s="39" t="s">
        <v>1488</v>
      </c>
      <c r="C250" s="39"/>
      <c r="D250" s="39"/>
      <c r="E250" s="78"/>
      <c r="F250" s="52"/>
      <c r="G250" s="78"/>
      <c r="H250" s="52"/>
      <c r="I250" s="78"/>
      <c r="J250" s="52"/>
      <c r="K250" s="78"/>
      <c r="L250" s="52"/>
      <c r="M250" s="78"/>
    </row>
    <row r="251" spans="1:13">
      <c r="A251" s="39"/>
      <c r="B251" s="39" t="s">
        <v>1489</v>
      </c>
      <c r="C251" s="39"/>
      <c r="D251" s="39"/>
      <c r="E251" s="78"/>
      <c r="F251" s="63"/>
      <c r="G251" s="78"/>
      <c r="H251" s="63"/>
      <c r="I251" s="78"/>
      <c r="J251" s="63"/>
      <c r="K251" s="78"/>
      <c r="L251" s="63"/>
      <c r="M251" s="78"/>
    </row>
    <row r="252" spans="1:13">
      <c r="A252" s="124"/>
      <c r="B252" s="556" t="s">
        <v>1490</v>
      </c>
      <c r="C252" s="124"/>
      <c r="D252" s="124"/>
      <c r="E252" s="125"/>
      <c r="G252" s="125"/>
      <c r="I252" s="125"/>
      <c r="K252" s="125"/>
      <c r="M252" s="125"/>
    </row>
    <row r="253" spans="1:13">
      <c r="A253" s="47"/>
      <c r="B253" s="569" t="s">
        <v>1491</v>
      </c>
      <c r="C253" s="47"/>
      <c r="D253" s="47"/>
      <c r="E253" s="248"/>
      <c r="F253" s="81"/>
      <c r="G253" s="248"/>
      <c r="H253" s="81"/>
      <c r="I253" s="248"/>
      <c r="J253" s="81"/>
      <c r="K253" s="248"/>
      <c r="L253" s="81"/>
      <c r="M253" s="248"/>
    </row>
    <row r="254" spans="1:13">
      <c r="A254" s="570"/>
      <c r="B254" s="571" t="s">
        <v>1385</v>
      </c>
      <c r="C254" s="571"/>
      <c r="D254" s="571"/>
      <c r="E254" s="572"/>
      <c r="F254" s="570" t="s">
        <v>36</v>
      </c>
      <c r="G254" s="106">
        <v>14666079.16</v>
      </c>
      <c r="H254" s="570" t="s">
        <v>36</v>
      </c>
      <c r="I254" s="106">
        <v>813950</v>
      </c>
      <c r="J254" s="570" t="s">
        <v>36</v>
      </c>
      <c r="K254" s="106">
        <v>0</v>
      </c>
      <c r="L254" s="570" t="s">
        <v>36</v>
      </c>
      <c r="M254" s="106">
        <f>SUM(G254+I254+K254)</f>
        <v>15480029.16</v>
      </c>
    </row>
    <row r="255" spans="1:13">
      <c r="A255" s="366" t="s">
        <v>1492</v>
      </c>
      <c r="B255" s="366"/>
      <c r="C255" s="366" t="s">
        <v>1387</v>
      </c>
      <c r="D255" s="366"/>
      <c r="E255" s="6"/>
      <c r="F255" s="6"/>
      <c r="G255" s="6"/>
      <c r="H255" s="6"/>
      <c r="I255" s="6"/>
      <c r="J255" s="6"/>
      <c r="K255" s="6"/>
      <c r="L255" s="6"/>
      <c r="M255" s="6"/>
    </row>
    <row r="258" spans="1:13">
      <c r="A258" s="176" t="s">
        <v>1493</v>
      </c>
      <c r="B258" s="176"/>
      <c r="C258" s="176" t="s">
        <v>1389</v>
      </c>
      <c r="D258" s="176"/>
      <c r="E258" s="176" t="s">
        <v>1390</v>
      </c>
      <c r="F258" s="176"/>
      <c r="G258" s="176"/>
      <c r="H258" s="176"/>
      <c r="I258" s="176"/>
      <c r="J258" s="176" t="s">
        <v>1391</v>
      </c>
      <c r="K258" s="176"/>
      <c r="L258" s="176"/>
      <c r="M258" s="176"/>
    </row>
    <row r="259" spans="1:13">
      <c r="A259" s="176" t="s">
        <v>1085</v>
      </c>
      <c r="B259" s="176"/>
      <c r="C259" s="176" t="s">
        <v>1392</v>
      </c>
      <c r="D259" s="176"/>
      <c r="E259" s="176" t="s">
        <v>1393</v>
      </c>
      <c r="F259" s="176"/>
      <c r="G259" s="176"/>
      <c r="H259" s="176"/>
      <c r="I259" s="176"/>
      <c r="J259" s="176"/>
      <c r="K259" s="176" t="s">
        <v>1494</v>
      </c>
      <c r="L259" s="176"/>
      <c r="M259" s="176"/>
    </row>
    <row r="260" spans="1:13">
      <c r="A260" s="176"/>
      <c r="B260" s="176"/>
      <c r="C260" s="176"/>
      <c r="D260" s="176"/>
      <c r="E260" s="176"/>
      <c r="F260" s="176"/>
      <c r="G260" s="176"/>
      <c r="H260" s="176"/>
      <c r="I260" s="176"/>
      <c r="J260" s="176"/>
      <c r="K260" s="176"/>
      <c r="L260" s="176"/>
      <c r="M260" s="176"/>
    </row>
    <row r="261" spans="1:13">
      <c r="A261" s="176" t="s">
        <v>1395</v>
      </c>
    </row>
    <row r="262" spans="1:13">
      <c r="A262" s="176"/>
    </row>
    <row r="264" spans="1:13">
      <c r="A264" s="176" t="s">
        <v>1396</v>
      </c>
      <c r="B264" s="176"/>
    </row>
    <row r="265" spans="1:13">
      <c r="A265" s="176" t="s">
        <v>1397</v>
      </c>
      <c r="B265" s="176"/>
    </row>
    <row r="266" spans="1:13">
      <c r="A266" s="176"/>
      <c r="B266" s="176"/>
    </row>
    <row r="267" spans="1:13">
      <c r="A267" s="530" t="s">
        <v>1398</v>
      </c>
      <c r="B267" s="530"/>
      <c r="C267" s="530"/>
      <c r="D267" s="530"/>
      <c r="E267" s="530"/>
      <c r="F267" s="530"/>
      <c r="G267" s="530"/>
      <c r="H267" s="530"/>
      <c r="I267" s="530"/>
      <c r="J267" s="530"/>
      <c r="K267" s="530"/>
      <c r="L267" s="530"/>
      <c r="M267" s="530" t="s">
        <v>1495</v>
      </c>
    </row>
    <row r="268" spans="1:13">
      <c r="A268" s="530" t="s">
        <v>1496</v>
      </c>
      <c r="B268" s="530"/>
      <c r="C268" s="530"/>
      <c r="D268" s="530"/>
      <c r="E268" s="530"/>
      <c r="F268" s="530"/>
      <c r="G268" s="530"/>
      <c r="H268" s="530"/>
      <c r="I268" s="530"/>
      <c r="J268" s="530"/>
      <c r="K268" s="530"/>
      <c r="L268" s="530"/>
      <c r="M268" s="530"/>
    </row>
    <row r="269" spans="1:13">
      <c r="A269" s="573"/>
      <c r="B269" s="573"/>
      <c r="C269" s="574"/>
      <c r="D269" s="574"/>
      <c r="E269" s="574"/>
      <c r="F269" s="574"/>
      <c r="G269" s="574"/>
      <c r="H269" s="574"/>
      <c r="I269" s="574"/>
      <c r="J269" s="574"/>
      <c r="K269" s="574"/>
      <c r="L269" s="574"/>
      <c r="M269" s="574"/>
    </row>
    <row r="270" spans="1:13" ht="15.75">
      <c r="A270" s="531" t="s">
        <v>1497</v>
      </c>
      <c r="B270" s="531"/>
      <c r="C270" s="531"/>
      <c r="D270" s="531"/>
      <c r="E270" s="531"/>
      <c r="F270" s="531"/>
      <c r="G270" s="531"/>
      <c r="H270" s="531"/>
      <c r="I270" s="531"/>
      <c r="J270" s="531"/>
      <c r="K270" s="531"/>
      <c r="L270" s="531"/>
      <c r="M270" s="531"/>
    </row>
    <row r="271" spans="1:13">
      <c r="A271" s="63"/>
      <c r="B271" s="63"/>
      <c r="C271" s="63"/>
      <c r="D271" s="63"/>
      <c r="E271" s="63"/>
      <c r="F271" s="63"/>
      <c r="G271" s="63"/>
      <c r="H271" s="63"/>
      <c r="I271" s="63"/>
      <c r="J271" s="63"/>
      <c r="K271" s="63"/>
    </row>
    <row r="272" spans="1:13" ht="16.5">
      <c r="A272" s="532" t="s">
        <v>1166</v>
      </c>
      <c r="B272" s="532"/>
      <c r="C272" s="532"/>
      <c r="D272" s="532"/>
      <c r="E272" s="532"/>
      <c r="F272" s="532"/>
      <c r="G272" s="532"/>
      <c r="H272" s="532"/>
      <c r="I272" s="532"/>
      <c r="J272" s="532"/>
      <c r="K272" s="532"/>
      <c r="L272" s="532"/>
      <c r="M272" s="532"/>
    </row>
    <row r="273" spans="1:13">
      <c r="A273" s="533" t="s">
        <v>1167</v>
      </c>
      <c r="B273" s="533"/>
      <c r="C273" s="533"/>
      <c r="D273" s="533"/>
      <c r="E273" s="533"/>
      <c r="F273" s="533"/>
      <c r="G273" s="533"/>
      <c r="H273" s="533"/>
      <c r="I273" s="533"/>
      <c r="J273" s="533"/>
      <c r="K273" s="533"/>
      <c r="L273" s="533"/>
      <c r="M273" s="533"/>
    </row>
    <row r="274" spans="1:13">
      <c r="A274" s="63"/>
      <c r="B274" s="63"/>
      <c r="C274" s="63"/>
      <c r="D274" s="63"/>
      <c r="E274" s="63"/>
      <c r="F274" s="534"/>
      <c r="G274" s="534"/>
      <c r="H274" s="63"/>
      <c r="I274" s="63"/>
      <c r="J274" s="63"/>
      <c r="K274" s="63"/>
    </row>
    <row r="275" spans="1:13">
      <c r="A275" s="63" t="s">
        <v>1168</v>
      </c>
      <c r="B275" s="63" t="s">
        <v>1498</v>
      </c>
      <c r="C275" s="63"/>
      <c r="D275" s="63"/>
      <c r="E275" s="63"/>
      <c r="F275" s="63"/>
      <c r="G275" s="63"/>
      <c r="H275" s="63"/>
      <c r="I275" s="63"/>
      <c r="J275" s="63"/>
      <c r="K275" s="63"/>
      <c r="L275" s="63"/>
      <c r="M275" s="63"/>
    </row>
    <row r="276" spans="1:13">
      <c r="A276" s="63"/>
      <c r="B276" s="63" t="s">
        <v>1499</v>
      </c>
      <c r="C276" s="63"/>
      <c r="D276" s="63"/>
      <c r="E276" s="63"/>
      <c r="F276" s="63"/>
      <c r="G276" s="63"/>
      <c r="H276" s="63"/>
      <c r="I276" s="63"/>
      <c r="J276" s="63"/>
      <c r="K276" s="63"/>
      <c r="L276" s="63"/>
      <c r="M276" s="63"/>
    </row>
    <row r="277" spans="1:13">
      <c r="A277" s="63"/>
      <c r="B277" s="63"/>
      <c r="C277" s="63"/>
      <c r="D277" s="63"/>
      <c r="E277" s="63"/>
      <c r="F277" s="63"/>
      <c r="G277" s="63"/>
      <c r="H277" s="63"/>
      <c r="I277" s="63"/>
      <c r="J277" s="63"/>
      <c r="K277" s="63"/>
      <c r="L277" s="63"/>
      <c r="M277" s="63"/>
    </row>
    <row r="278" spans="1:13">
      <c r="A278" s="63" t="s">
        <v>1500</v>
      </c>
      <c r="B278" s="63" t="s">
        <v>1501</v>
      </c>
      <c r="C278" s="63"/>
      <c r="D278" s="63"/>
      <c r="E278" s="63"/>
      <c r="F278" s="63"/>
      <c r="G278" s="63"/>
      <c r="H278" s="63"/>
      <c r="I278" s="63"/>
      <c r="J278" s="63"/>
      <c r="K278" s="63"/>
      <c r="L278" s="63"/>
      <c r="M278" s="63"/>
    </row>
    <row r="279" spans="1:13">
      <c r="A279" s="63"/>
      <c r="B279" s="63"/>
      <c r="C279" s="63"/>
      <c r="D279" s="63"/>
      <c r="E279" s="63"/>
      <c r="F279" s="63"/>
      <c r="G279" s="63"/>
      <c r="H279" s="63"/>
      <c r="I279" s="63"/>
      <c r="J279" s="63"/>
      <c r="K279" s="63"/>
      <c r="L279" s="63"/>
      <c r="M279" s="63"/>
    </row>
    <row r="280" spans="1:13">
      <c r="A280" s="63" t="s">
        <v>1502</v>
      </c>
      <c r="B280" s="63" t="s">
        <v>1503</v>
      </c>
      <c r="C280" s="63"/>
      <c r="D280" s="63"/>
      <c r="E280" s="63"/>
      <c r="F280" s="63"/>
      <c r="G280" s="63"/>
      <c r="H280" s="63"/>
      <c r="I280" s="63"/>
      <c r="J280" s="63"/>
      <c r="K280" s="63"/>
      <c r="L280" s="63"/>
      <c r="M280" s="63"/>
    </row>
    <row r="281" spans="1:13">
      <c r="A281" s="63"/>
      <c r="B281" s="63" t="s">
        <v>1504</v>
      </c>
      <c r="C281" s="63"/>
      <c r="D281" s="63"/>
      <c r="E281" s="63"/>
      <c r="F281" s="63"/>
      <c r="G281" s="63"/>
      <c r="H281" s="63"/>
      <c r="I281" s="63"/>
      <c r="J281" s="63"/>
      <c r="K281" s="63"/>
      <c r="L281" s="63"/>
      <c r="M281" s="63"/>
    </row>
    <row r="282" spans="1:13">
      <c r="A282" s="63"/>
      <c r="B282" s="63" t="s">
        <v>1505</v>
      </c>
      <c r="C282" s="63"/>
      <c r="D282" s="63"/>
      <c r="E282" s="63"/>
      <c r="F282" s="63"/>
      <c r="G282" s="63"/>
      <c r="H282" s="63"/>
      <c r="I282" s="63"/>
      <c r="J282" s="63"/>
      <c r="K282" s="63"/>
      <c r="L282" s="63"/>
      <c r="M282" s="63"/>
    </row>
    <row r="283" spans="1:13">
      <c r="A283" s="63"/>
      <c r="B283" s="63" t="s">
        <v>1506</v>
      </c>
      <c r="C283" s="63"/>
      <c r="D283" s="63"/>
      <c r="E283" s="63"/>
      <c r="F283" s="63"/>
      <c r="G283" s="63"/>
      <c r="H283" s="63"/>
      <c r="I283" s="63"/>
      <c r="J283" s="63"/>
      <c r="K283" s="63"/>
      <c r="L283" s="63"/>
      <c r="M283" s="63"/>
    </row>
    <row r="284" spans="1:13">
      <c r="A284" s="63"/>
      <c r="B284" s="63" t="s">
        <v>1507</v>
      </c>
      <c r="C284" s="63"/>
      <c r="D284" s="63"/>
      <c r="E284" s="63"/>
      <c r="F284" s="63"/>
      <c r="G284" s="63"/>
      <c r="H284" s="63"/>
      <c r="I284" s="63"/>
      <c r="J284" s="63"/>
      <c r="K284" s="63"/>
      <c r="L284" s="63"/>
      <c r="M284" s="63"/>
    </row>
    <row r="285" spans="1:13">
      <c r="A285" s="63"/>
      <c r="B285" s="63"/>
      <c r="C285" s="63"/>
      <c r="D285" s="63"/>
      <c r="E285" s="63"/>
      <c r="F285" s="63"/>
      <c r="G285" s="63"/>
      <c r="H285" s="63"/>
      <c r="I285" s="63"/>
      <c r="J285" s="63"/>
      <c r="K285" s="63"/>
      <c r="L285" s="63"/>
      <c r="M285" s="63"/>
    </row>
    <row r="286" spans="1:13">
      <c r="A286" s="63" t="s">
        <v>1508</v>
      </c>
      <c r="B286" s="63"/>
      <c r="C286" s="63"/>
      <c r="D286" s="63"/>
      <c r="E286" s="63"/>
      <c r="F286" s="63"/>
      <c r="G286" s="63"/>
      <c r="H286" s="63"/>
      <c r="I286" s="63"/>
      <c r="J286" s="63"/>
      <c r="K286" s="63"/>
      <c r="L286" s="63"/>
      <c r="M286" s="63"/>
    </row>
    <row r="287" spans="1:13">
      <c r="A287" s="81"/>
      <c r="B287" s="81"/>
      <c r="C287" s="81"/>
      <c r="D287" s="81"/>
      <c r="E287" s="81"/>
      <c r="F287" s="81"/>
      <c r="G287" s="81"/>
      <c r="H287" s="81"/>
      <c r="I287" s="81"/>
      <c r="J287" s="81"/>
      <c r="K287" s="81"/>
      <c r="L287" s="81"/>
      <c r="M287" s="81"/>
    </row>
    <row r="288" spans="1:13">
      <c r="A288" s="535" t="s">
        <v>1184</v>
      </c>
      <c r="B288" s="554"/>
      <c r="C288" s="535"/>
      <c r="D288" s="554" t="s">
        <v>1185</v>
      </c>
      <c r="E288" s="554" t="s">
        <v>1186</v>
      </c>
      <c r="F288" s="549" t="s">
        <v>1187</v>
      </c>
      <c r="G288" s="536"/>
      <c r="H288" s="536"/>
      <c r="I288" s="536"/>
      <c r="J288" s="536"/>
      <c r="K288" s="536"/>
      <c r="L288" s="536"/>
      <c r="M288" s="537"/>
    </row>
    <row r="289" spans="1:14">
      <c r="A289" s="538" t="s">
        <v>1188</v>
      </c>
      <c r="B289" s="543" t="s">
        <v>311</v>
      </c>
      <c r="C289" s="538" t="s">
        <v>1189</v>
      </c>
      <c r="D289" s="543" t="s">
        <v>1190</v>
      </c>
      <c r="E289" s="538" t="s">
        <v>1191</v>
      </c>
      <c r="F289" s="539" t="s">
        <v>1192</v>
      </c>
      <c r="G289" s="540"/>
      <c r="H289" s="539" t="s">
        <v>1193</v>
      </c>
      <c r="I289" s="540"/>
      <c r="J289" s="539" t="s">
        <v>1194</v>
      </c>
      <c r="K289" s="540"/>
      <c r="L289" s="555" t="s">
        <v>1195</v>
      </c>
      <c r="M289" s="540"/>
    </row>
    <row r="290" spans="1:14">
      <c r="A290" s="541" t="s">
        <v>11</v>
      </c>
      <c r="B290" s="543"/>
      <c r="C290" s="538"/>
      <c r="D290" s="543"/>
      <c r="E290" s="538"/>
      <c r="F290" s="542"/>
      <c r="G290" s="543"/>
      <c r="H290" s="544"/>
      <c r="I290" s="543"/>
      <c r="J290" s="544"/>
      <c r="K290" s="543"/>
      <c r="L290" s="544"/>
      <c r="M290" s="543"/>
    </row>
    <row r="291" spans="1:14">
      <c r="A291" s="545">
        <v>1</v>
      </c>
      <c r="B291" s="545">
        <v>2</v>
      </c>
      <c r="C291" s="545">
        <v>3</v>
      </c>
      <c r="D291" s="545">
        <v>4</v>
      </c>
      <c r="E291" s="545">
        <v>5</v>
      </c>
      <c r="F291" s="546"/>
      <c r="G291" s="547">
        <v>6</v>
      </c>
      <c r="H291" s="546"/>
      <c r="I291" s="547">
        <v>7</v>
      </c>
      <c r="J291" s="548"/>
      <c r="K291" s="547">
        <v>8</v>
      </c>
      <c r="L291" s="548"/>
      <c r="M291" s="547">
        <v>9</v>
      </c>
    </row>
    <row r="292" spans="1:14">
      <c r="A292" s="38" t="s">
        <v>1196</v>
      </c>
      <c r="B292" s="39" t="s">
        <v>1509</v>
      </c>
      <c r="C292" s="39" t="s">
        <v>1510</v>
      </c>
      <c r="D292" s="39" t="s">
        <v>1511</v>
      </c>
      <c r="E292" s="38">
        <v>250</v>
      </c>
      <c r="F292" s="40"/>
      <c r="G292" s="78"/>
      <c r="H292" s="52"/>
      <c r="I292" s="78"/>
      <c r="J292" s="52"/>
      <c r="K292" s="78"/>
      <c r="L292" s="52"/>
      <c r="M292" s="78"/>
    </row>
    <row r="293" spans="1:14">
      <c r="A293" s="38" t="s">
        <v>1200</v>
      </c>
      <c r="B293" s="39" t="s">
        <v>1512</v>
      </c>
      <c r="C293" s="39" t="s">
        <v>1513</v>
      </c>
      <c r="D293" s="39" t="s">
        <v>1514</v>
      </c>
      <c r="E293" s="39"/>
      <c r="F293" s="40"/>
      <c r="G293" s="78"/>
      <c r="H293" s="52"/>
      <c r="I293" s="78"/>
      <c r="J293" s="52"/>
      <c r="K293" s="78"/>
      <c r="L293" s="52"/>
      <c r="M293" s="78"/>
    </row>
    <row r="294" spans="1:14">
      <c r="A294" s="38" t="s">
        <v>1418</v>
      </c>
      <c r="B294" s="39" t="s">
        <v>1515</v>
      </c>
      <c r="C294" s="39" t="s">
        <v>1516</v>
      </c>
      <c r="D294" s="39" t="s">
        <v>1517</v>
      </c>
      <c r="E294" s="39"/>
      <c r="F294" s="40"/>
      <c r="G294" s="78"/>
      <c r="H294" s="52"/>
      <c r="I294" s="78"/>
      <c r="J294" s="52"/>
      <c r="K294" s="78"/>
      <c r="L294" s="52"/>
      <c r="M294" s="78"/>
    </row>
    <row r="295" spans="1:14">
      <c r="A295" s="38" t="s">
        <v>1518</v>
      </c>
      <c r="B295" s="39" t="s">
        <v>1519</v>
      </c>
      <c r="C295" s="39"/>
      <c r="D295" s="39" t="s">
        <v>1520</v>
      </c>
      <c r="E295" s="39"/>
      <c r="F295" s="52"/>
      <c r="G295" s="78"/>
      <c r="H295" s="52"/>
      <c r="I295" s="78"/>
      <c r="J295" s="52"/>
      <c r="K295" s="78"/>
      <c r="L295" s="52"/>
      <c r="M295" s="78"/>
    </row>
    <row r="296" spans="1:14">
      <c r="A296" s="124"/>
      <c r="B296" s="39" t="s">
        <v>1521</v>
      </c>
      <c r="C296" s="39"/>
      <c r="D296" s="39" t="s">
        <v>1522</v>
      </c>
      <c r="E296" s="39"/>
      <c r="F296" s="52"/>
      <c r="G296" s="78"/>
      <c r="H296" s="52"/>
      <c r="I296" s="78"/>
      <c r="J296" s="52"/>
      <c r="K296" s="78"/>
      <c r="L296" s="52"/>
      <c r="M296" s="78"/>
    </row>
    <row r="297" spans="1:14">
      <c r="A297" s="47"/>
      <c r="B297" s="47"/>
      <c r="C297" s="47"/>
      <c r="D297" s="47"/>
      <c r="E297" s="47"/>
      <c r="F297" s="81"/>
      <c r="G297" s="248"/>
      <c r="H297" s="81"/>
      <c r="I297" s="248"/>
      <c r="J297" s="81"/>
      <c r="K297" s="248"/>
      <c r="L297" s="81"/>
      <c r="M297" s="248"/>
    </row>
    <row r="298" spans="1:14">
      <c r="A298" s="39"/>
      <c r="B298" s="39" t="s">
        <v>1523</v>
      </c>
      <c r="C298" s="39" t="s">
        <v>1524</v>
      </c>
      <c r="D298" s="39" t="s">
        <v>1525</v>
      </c>
      <c r="E298" s="39"/>
      <c r="F298" s="52"/>
      <c r="G298" s="78"/>
      <c r="H298" s="52"/>
      <c r="I298" s="78"/>
      <c r="J298" s="52"/>
      <c r="K298" s="78"/>
      <c r="L298" s="52"/>
      <c r="M298" s="78"/>
    </row>
    <row r="299" spans="1:14">
      <c r="A299" s="39"/>
      <c r="B299" s="39" t="s">
        <v>1526</v>
      </c>
      <c r="C299" s="39" t="s">
        <v>1527</v>
      </c>
      <c r="D299" s="39" t="s">
        <v>1528</v>
      </c>
      <c r="E299" s="38">
        <v>48</v>
      </c>
      <c r="F299" s="52"/>
      <c r="G299" s="78"/>
      <c r="H299" s="52"/>
      <c r="I299" s="78"/>
      <c r="J299" s="52"/>
      <c r="K299" s="78"/>
      <c r="L299" s="52"/>
      <c r="M299" s="78"/>
    </row>
    <row r="300" spans="1:14">
      <c r="A300" s="39"/>
      <c r="B300" s="39" t="s">
        <v>1529</v>
      </c>
      <c r="C300" s="39" t="s">
        <v>1530</v>
      </c>
      <c r="D300" s="78" t="s">
        <v>1531</v>
      </c>
      <c r="E300" s="39"/>
      <c r="F300" s="52"/>
      <c r="G300" s="78"/>
      <c r="H300" s="52"/>
      <c r="I300" s="78"/>
      <c r="J300" s="52"/>
      <c r="K300" s="78"/>
      <c r="L300" s="52"/>
      <c r="M300" s="78"/>
    </row>
    <row r="301" spans="1:14">
      <c r="A301" s="39"/>
      <c r="B301" s="39" t="s">
        <v>1532</v>
      </c>
      <c r="C301" s="39" t="s">
        <v>1533</v>
      </c>
      <c r="D301" s="39" t="s">
        <v>1534</v>
      </c>
      <c r="E301" s="39"/>
      <c r="F301" s="40"/>
      <c r="G301" s="78"/>
      <c r="H301" s="52"/>
      <c r="I301" s="78"/>
      <c r="J301" s="52"/>
      <c r="K301" s="78"/>
      <c r="L301" s="52"/>
      <c r="M301" s="78"/>
    </row>
    <row r="302" spans="1:14">
      <c r="A302" s="47"/>
      <c r="B302" s="47"/>
      <c r="C302" s="47"/>
      <c r="D302" s="47"/>
      <c r="E302" s="47"/>
      <c r="F302" s="80"/>
      <c r="G302" s="248"/>
      <c r="H302" s="81"/>
      <c r="I302" s="248"/>
      <c r="J302" s="81"/>
      <c r="K302" s="248"/>
      <c r="L302" s="81"/>
      <c r="M302" s="248"/>
    </row>
    <row r="303" spans="1:14">
      <c r="A303" s="52"/>
      <c r="B303" s="52"/>
      <c r="C303" s="52"/>
      <c r="D303" s="52"/>
      <c r="E303" s="52"/>
      <c r="F303" s="52"/>
      <c r="G303" s="52"/>
      <c r="H303" s="52"/>
      <c r="I303" s="52"/>
      <c r="J303" s="52"/>
      <c r="K303" s="52"/>
      <c r="L303" s="52"/>
      <c r="M303" s="52"/>
      <c r="N303" s="6"/>
    </row>
    <row r="304" spans="1:14">
      <c r="A304" s="52"/>
      <c r="B304" s="52"/>
      <c r="C304" s="52"/>
      <c r="D304" s="52"/>
      <c r="E304" s="52"/>
      <c r="F304" s="52"/>
      <c r="G304" s="52"/>
      <c r="H304" s="52"/>
      <c r="I304" s="52"/>
      <c r="J304" s="52"/>
      <c r="K304" s="52"/>
      <c r="L304" s="52"/>
      <c r="M304" s="52"/>
      <c r="N304" s="6"/>
    </row>
    <row r="305" spans="1:14">
      <c r="A305" s="530" t="s">
        <v>1398</v>
      </c>
      <c r="B305" s="52"/>
      <c r="C305" s="52"/>
      <c r="D305" s="52"/>
      <c r="E305" s="52"/>
      <c r="F305" s="52"/>
      <c r="G305" s="52"/>
      <c r="H305" s="52"/>
      <c r="I305" s="52"/>
      <c r="J305" s="52"/>
      <c r="K305" s="52"/>
      <c r="L305" s="52"/>
      <c r="M305" s="52"/>
      <c r="N305" s="6"/>
    </row>
    <row r="306" spans="1:14">
      <c r="A306" s="530" t="s">
        <v>1453</v>
      </c>
      <c r="B306" s="52"/>
      <c r="C306" s="52"/>
      <c r="D306" s="52"/>
      <c r="E306" s="52"/>
      <c r="F306" s="52"/>
      <c r="G306" s="52"/>
      <c r="H306" s="52"/>
      <c r="I306" s="52"/>
      <c r="J306" s="52"/>
      <c r="K306" s="52"/>
      <c r="L306" s="52"/>
      <c r="M306" s="52"/>
      <c r="N306" s="6"/>
    </row>
    <row r="307" spans="1:14">
      <c r="A307" s="52"/>
      <c r="B307" s="52"/>
      <c r="C307" s="52"/>
      <c r="D307" s="52"/>
      <c r="E307" s="52"/>
      <c r="F307" s="52"/>
      <c r="G307" s="52"/>
      <c r="H307" s="52"/>
      <c r="I307" s="52"/>
      <c r="J307" s="52"/>
      <c r="K307" s="52"/>
      <c r="L307" s="52"/>
      <c r="M307" s="52"/>
      <c r="N307" s="6"/>
    </row>
    <row r="308" spans="1:14">
      <c r="A308" s="535" t="s">
        <v>1184</v>
      </c>
      <c r="B308" s="554"/>
      <c r="C308" s="535"/>
      <c r="D308" s="554" t="s">
        <v>1185</v>
      </c>
      <c r="E308" s="554" t="s">
        <v>1186</v>
      </c>
      <c r="F308" s="549" t="s">
        <v>1187</v>
      </c>
      <c r="G308" s="536"/>
      <c r="H308" s="536"/>
      <c r="I308" s="536"/>
      <c r="J308" s="536"/>
      <c r="K308" s="536"/>
      <c r="L308" s="536"/>
      <c r="M308" s="537"/>
      <c r="N308" s="6"/>
    </row>
    <row r="309" spans="1:14">
      <c r="A309" s="538" t="s">
        <v>1188</v>
      </c>
      <c r="B309" s="543" t="s">
        <v>311</v>
      </c>
      <c r="C309" s="538" t="s">
        <v>1189</v>
      </c>
      <c r="D309" s="543" t="s">
        <v>1190</v>
      </c>
      <c r="E309" s="538" t="s">
        <v>1191</v>
      </c>
      <c r="F309" s="539" t="s">
        <v>1192</v>
      </c>
      <c r="G309" s="540"/>
      <c r="H309" s="539" t="s">
        <v>1193</v>
      </c>
      <c r="I309" s="540"/>
      <c r="J309" s="539" t="s">
        <v>1194</v>
      </c>
      <c r="K309" s="540"/>
      <c r="L309" s="555" t="s">
        <v>1195</v>
      </c>
      <c r="M309" s="540"/>
      <c r="N309" s="6"/>
    </row>
    <row r="310" spans="1:14">
      <c r="A310" s="541" t="s">
        <v>11</v>
      </c>
      <c r="B310" s="543"/>
      <c r="C310" s="538"/>
      <c r="D310" s="543"/>
      <c r="E310" s="538"/>
      <c r="F310" s="542"/>
      <c r="G310" s="543"/>
      <c r="H310" s="544"/>
      <c r="I310" s="543"/>
      <c r="J310" s="544"/>
      <c r="K310" s="543"/>
      <c r="L310" s="544"/>
      <c r="M310" s="543"/>
      <c r="N310" s="6"/>
    </row>
    <row r="311" spans="1:14">
      <c r="A311" s="545">
        <v>1</v>
      </c>
      <c r="B311" s="545">
        <v>2</v>
      </c>
      <c r="C311" s="545">
        <v>3</v>
      </c>
      <c r="D311" s="545">
        <v>4</v>
      </c>
      <c r="E311" s="545">
        <v>5</v>
      </c>
      <c r="F311" s="548"/>
      <c r="G311" s="547">
        <v>6</v>
      </c>
      <c r="H311" s="548"/>
      <c r="I311" s="547">
        <v>7</v>
      </c>
      <c r="J311" s="548"/>
      <c r="K311" s="547">
        <v>8</v>
      </c>
      <c r="L311" s="548"/>
      <c r="M311" s="547">
        <v>9</v>
      </c>
    </row>
    <row r="312" spans="1:14">
      <c r="A312" s="39"/>
      <c r="B312" s="39"/>
      <c r="C312" s="39"/>
      <c r="D312" s="39"/>
      <c r="E312" s="39"/>
      <c r="F312" s="52"/>
      <c r="G312" s="78"/>
      <c r="H312" s="52"/>
      <c r="I312" s="78"/>
      <c r="J312" s="52"/>
      <c r="K312" s="78"/>
      <c r="L312" s="52"/>
      <c r="M312" s="78"/>
    </row>
    <row r="313" spans="1:14">
      <c r="A313" s="39"/>
      <c r="B313" s="39" t="s">
        <v>1535</v>
      </c>
      <c r="C313" s="39" t="s">
        <v>1536</v>
      </c>
      <c r="D313" s="39" t="s">
        <v>1537</v>
      </c>
      <c r="E313" s="39"/>
      <c r="F313" s="52"/>
      <c r="G313" s="78"/>
      <c r="H313" s="52"/>
      <c r="I313" s="78"/>
      <c r="J313" s="52"/>
      <c r="K313" s="78"/>
      <c r="L313" s="52"/>
      <c r="M313" s="78"/>
    </row>
    <row r="314" spans="1:14">
      <c r="A314" s="39"/>
      <c r="B314" s="39" t="s">
        <v>1538</v>
      </c>
      <c r="C314" s="39" t="s">
        <v>1539</v>
      </c>
      <c r="D314" s="39" t="s">
        <v>1540</v>
      </c>
      <c r="E314" s="38">
        <v>250</v>
      </c>
      <c r="F314" s="52"/>
      <c r="G314" s="78"/>
      <c r="H314" s="52"/>
      <c r="I314" s="78"/>
      <c r="J314" s="52"/>
      <c r="K314" s="78"/>
      <c r="L314" s="52"/>
      <c r="M314" s="78"/>
    </row>
    <row r="315" spans="1:14">
      <c r="A315" s="39"/>
      <c r="B315" s="39"/>
      <c r="C315" s="39"/>
      <c r="D315" s="39" t="s">
        <v>1447</v>
      </c>
      <c r="E315" s="39"/>
      <c r="F315" s="52"/>
      <c r="G315" s="78"/>
      <c r="H315" s="52"/>
      <c r="I315" s="78"/>
      <c r="J315" s="52"/>
      <c r="K315" s="78"/>
      <c r="L315" s="52"/>
      <c r="M315" s="78"/>
    </row>
    <row r="316" spans="1:14">
      <c r="A316" s="47"/>
      <c r="B316" s="47"/>
      <c r="C316" s="47"/>
      <c r="D316" s="47"/>
      <c r="E316" s="47"/>
      <c r="F316" s="81"/>
      <c r="G316" s="248"/>
      <c r="H316" s="81"/>
      <c r="I316" s="248"/>
      <c r="J316" s="81"/>
      <c r="K316" s="248"/>
      <c r="L316" s="81"/>
      <c r="M316" s="248"/>
    </row>
    <row r="317" spans="1:14">
      <c r="A317" s="39"/>
      <c r="B317" s="39"/>
      <c r="C317" s="39"/>
      <c r="D317" s="39"/>
      <c r="E317" s="39"/>
      <c r="F317" s="52"/>
      <c r="G317" s="78"/>
      <c r="H317" s="52"/>
      <c r="I317" s="78"/>
      <c r="J317" s="52"/>
      <c r="K317" s="78"/>
      <c r="L317" s="52"/>
      <c r="M317" s="78"/>
    </row>
    <row r="318" spans="1:14">
      <c r="A318" s="39"/>
      <c r="B318" s="39"/>
      <c r="C318" s="39"/>
      <c r="D318" s="39"/>
      <c r="E318" s="39"/>
      <c r="F318" s="52"/>
      <c r="G318" s="78"/>
      <c r="H318" s="52"/>
      <c r="I318" s="78"/>
      <c r="J318" s="52"/>
      <c r="K318" s="78"/>
      <c r="L318" s="52"/>
      <c r="M318" s="78"/>
    </row>
    <row r="319" spans="1:14">
      <c r="A319" s="39"/>
      <c r="B319" s="39"/>
      <c r="C319" s="39"/>
      <c r="D319" s="39"/>
      <c r="E319" s="39"/>
      <c r="F319" s="52"/>
      <c r="G319" s="78"/>
      <c r="H319" s="52"/>
      <c r="I319" s="78"/>
      <c r="J319" s="52"/>
      <c r="K319" s="78"/>
      <c r="L319" s="52"/>
      <c r="M319" s="78"/>
    </row>
    <row r="320" spans="1:14">
      <c r="A320" s="39"/>
      <c r="B320" s="39"/>
      <c r="C320" s="39"/>
      <c r="D320" s="39"/>
      <c r="E320" s="39"/>
      <c r="F320" s="52"/>
      <c r="G320" s="78"/>
      <c r="H320" s="52"/>
      <c r="I320" s="78"/>
      <c r="J320" s="52"/>
      <c r="K320" s="78"/>
      <c r="L320" s="52"/>
      <c r="M320" s="78"/>
    </row>
    <row r="321" spans="1:13">
      <c r="A321" s="39"/>
      <c r="B321" s="39"/>
      <c r="C321" s="39"/>
      <c r="D321" s="39"/>
      <c r="E321" s="39"/>
      <c r="F321" s="52"/>
      <c r="G321" s="78"/>
      <c r="H321" s="52"/>
      <c r="I321" s="78"/>
      <c r="J321" s="52"/>
      <c r="K321" s="78"/>
      <c r="L321" s="52"/>
      <c r="M321" s="78"/>
    </row>
    <row r="322" spans="1:13">
      <c r="A322" s="39"/>
      <c r="B322" s="39"/>
      <c r="C322" s="39"/>
      <c r="D322" s="39"/>
      <c r="E322" s="39"/>
      <c r="F322" s="52"/>
      <c r="G322" s="78"/>
      <c r="H322" s="52"/>
      <c r="I322" s="78"/>
      <c r="J322" s="52"/>
      <c r="K322" s="78"/>
      <c r="L322" s="52"/>
      <c r="M322" s="78"/>
    </row>
    <row r="323" spans="1:13">
      <c r="A323" s="39"/>
      <c r="B323" s="39"/>
      <c r="C323" s="39"/>
      <c r="D323" s="39"/>
      <c r="E323" s="39"/>
      <c r="F323" s="52"/>
      <c r="G323" s="78"/>
      <c r="H323" s="52"/>
      <c r="I323" s="78"/>
      <c r="J323" s="52"/>
      <c r="K323" s="78"/>
      <c r="L323" s="52"/>
      <c r="M323" s="78"/>
    </row>
    <row r="324" spans="1:13">
      <c r="A324" s="39"/>
      <c r="B324" s="39"/>
      <c r="C324" s="39"/>
      <c r="D324" s="39"/>
      <c r="E324" s="39"/>
      <c r="F324" s="52"/>
      <c r="G324" s="78"/>
      <c r="H324" s="52"/>
      <c r="I324" s="78"/>
      <c r="J324" s="52"/>
      <c r="K324" s="78"/>
      <c r="L324" s="52"/>
      <c r="M324" s="78"/>
    </row>
    <row r="325" spans="1:13">
      <c r="A325" s="39"/>
      <c r="B325" s="39"/>
      <c r="C325" s="39"/>
      <c r="D325" s="39"/>
      <c r="E325" s="39"/>
      <c r="F325" s="52"/>
      <c r="G325" s="78"/>
      <c r="H325" s="52"/>
      <c r="I325" s="78"/>
      <c r="J325" s="52"/>
      <c r="K325" s="78"/>
      <c r="L325" s="52"/>
      <c r="M325" s="78"/>
    </row>
    <row r="326" spans="1:13">
      <c r="A326" s="39"/>
      <c r="B326" s="39"/>
      <c r="C326" s="39"/>
      <c r="D326" s="39"/>
      <c r="E326" s="39"/>
      <c r="F326" s="52"/>
      <c r="G326" s="78"/>
      <c r="H326" s="52"/>
      <c r="I326" s="78"/>
      <c r="J326" s="52"/>
      <c r="K326" s="78"/>
      <c r="L326" s="52"/>
      <c r="M326" s="78"/>
    </row>
    <row r="327" spans="1:13">
      <c r="A327" s="570"/>
      <c r="B327" s="571" t="s">
        <v>1385</v>
      </c>
      <c r="C327" s="571"/>
      <c r="D327" s="571"/>
      <c r="E327" s="572"/>
      <c r="F327" s="570" t="s">
        <v>36</v>
      </c>
      <c r="G327" s="106">
        <v>1062189.2</v>
      </c>
      <c r="H327" s="570" t="s">
        <v>36</v>
      </c>
      <c r="I327" s="106">
        <v>89000</v>
      </c>
      <c r="J327" s="570" t="s">
        <v>36</v>
      </c>
      <c r="K327" s="106">
        <v>15000</v>
      </c>
      <c r="L327" s="570" t="s">
        <v>36</v>
      </c>
      <c r="M327" s="106">
        <f>SUM(G327+I327+K327)</f>
        <v>1166189.2</v>
      </c>
    </row>
    <row r="328" spans="1:13">
      <c r="A328" s="52"/>
      <c r="B328" s="52"/>
      <c r="C328" s="52"/>
      <c r="D328" s="52"/>
      <c r="E328" s="52"/>
      <c r="F328" s="52"/>
      <c r="G328" s="52"/>
      <c r="H328" s="52"/>
      <c r="I328" s="52"/>
      <c r="J328" s="52"/>
      <c r="K328" s="52"/>
      <c r="L328" s="52"/>
      <c r="M328" s="52"/>
    </row>
    <row r="329" spans="1:13">
      <c r="A329" s="366" t="s">
        <v>1541</v>
      </c>
      <c r="B329" s="366"/>
      <c r="C329" s="366" t="s">
        <v>1387</v>
      </c>
      <c r="D329" s="366"/>
      <c r="E329" s="6"/>
      <c r="F329" s="6"/>
      <c r="G329" s="6"/>
      <c r="H329" s="6"/>
      <c r="I329" s="6"/>
      <c r="J329" s="6"/>
      <c r="K329" s="6"/>
      <c r="L329" s="6"/>
      <c r="M329" s="6"/>
    </row>
    <row r="333" spans="1:13">
      <c r="A333" s="176" t="s">
        <v>1542</v>
      </c>
      <c r="B333" s="176"/>
      <c r="C333" s="176" t="s">
        <v>1389</v>
      </c>
      <c r="D333" s="176"/>
      <c r="E333" s="176" t="s">
        <v>1390</v>
      </c>
      <c r="F333" s="176"/>
      <c r="G333" s="176"/>
      <c r="H333" s="176"/>
      <c r="I333" s="176"/>
      <c r="J333" s="176" t="s">
        <v>1391</v>
      </c>
      <c r="K333" s="176"/>
      <c r="L333" s="176"/>
      <c r="M333" s="176"/>
    </row>
    <row r="334" spans="1:13">
      <c r="A334" s="176" t="s">
        <v>1132</v>
      </c>
      <c r="B334" s="176"/>
      <c r="C334" s="176" t="s">
        <v>1392</v>
      </c>
      <c r="D334" s="176"/>
      <c r="E334" s="176" t="s">
        <v>1393</v>
      </c>
      <c r="F334" s="176"/>
      <c r="G334" s="176"/>
      <c r="H334" s="176"/>
      <c r="I334" s="176"/>
      <c r="J334" s="176"/>
      <c r="K334" s="176" t="s">
        <v>1394</v>
      </c>
      <c r="L334" s="176"/>
      <c r="M334" s="176"/>
    </row>
    <row r="335" spans="1:13">
      <c r="A335" s="176"/>
      <c r="B335" s="176"/>
      <c r="C335" s="176"/>
      <c r="D335" s="176"/>
      <c r="E335" s="176"/>
      <c r="F335" s="176"/>
      <c r="G335" s="176"/>
      <c r="H335" s="176"/>
      <c r="I335" s="176"/>
      <c r="J335" s="176"/>
      <c r="K335" s="176"/>
      <c r="L335" s="176"/>
      <c r="M335" s="176"/>
    </row>
    <row r="336" spans="1:13">
      <c r="A336" s="176" t="s">
        <v>1395</v>
      </c>
    </row>
    <row r="337" spans="1:13">
      <c r="A337" s="176"/>
    </row>
    <row r="338" spans="1:13">
      <c r="A338" s="176"/>
    </row>
    <row r="340" spans="1:13">
      <c r="A340" s="176" t="s">
        <v>1396</v>
      </c>
      <c r="B340" s="176"/>
    </row>
    <row r="341" spans="1:13">
      <c r="A341" s="176" t="s">
        <v>1397</v>
      </c>
      <c r="B341" s="176"/>
    </row>
    <row r="342" spans="1:13">
      <c r="A342" s="176"/>
      <c r="B342" s="176"/>
    </row>
    <row r="343" spans="1:13">
      <c r="A343" s="530" t="s">
        <v>1398</v>
      </c>
      <c r="B343" s="530"/>
      <c r="C343" s="530"/>
      <c r="D343" s="530"/>
      <c r="E343" s="530"/>
      <c r="F343" s="530"/>
      <c r="G343" s="530"/>
      <c r="H343" s="530"/>
      <c r="I343" s="530"/>
      <c r="J343" s="530"/>
      <c r="K343" s="530"/>
      <c r="L343" s="530"/>
      <c r="M343" s="530" t="s">
        <v>1495</v>
      </c>
    </row>
    <row r="344" spans="1:13">
      <c r="A344" s="530" t="s">
        <v>1543</v>
      </c>
      <c r="B344" s="530"/>
      <c r="C344" s="530"/>
      <c r="D344" s="530"/>
      <c r="E344" s="530"/>
      <c r="F344" s="530"/>
      <c r="G344" s="530"/>
      <c r="H344" s="530"/>
      <c r="I344" s="530"/>
      <c r="J344" s="530"/>
      <c r="K344" s="530"/>
      <c r="L344" s="530"/>
      <c r="M344" s="530"/>
    </row>
    <row r="345" spans="1:13">
      <c r="A345" s="530"/>
      <c r="B345" s="530"/>
      <c r="C345" s="530"/>
      <c r="D345" s="530"/>
      <c r="E345" s="530"/>
      <c r="F345" s="530"/>
      <c r="G345" s="530"/>
      <c r="H345" s="530"/>
      <c r="I345" s="530"/>
      <c r="J345" s="530"/>
      <c r="K345" s="530"/>
      <c r="L345" s="530"/>
      <c r="M345" s="530"/>
    </row>
    <row r="346" spans="1:13">
      <c r="A346" s="530"/>
      <c r="B346" s="530"/>
    </row>
    <row r="347" spans="1:13" ht="15.75">
      <c r="A347" s="575" t="s">
        <v>1544</v>
      </c>
      <c r="B347" s="575"/>
      <c r="C347" s="575"/>
      <c r="D347" s="575"/>
      <c r="E347" s="575"/>
      <c r="F347" s="575"/>
      <c r="G347" s="575"/>
      <c r="H347" s="575"/>
      <c r="I347" s="575"/>
      <c r="J347" s="575"/>
      <c r="K347" s="575"/>
      <c r="L347" s="575"/>
      <c r="M347" s="575"/>
    </row>
    <row r="348" spans="1:13">
      <c r="A348" s="63"/>
      <c r="B348" s="63"/>
      <c r="C348" s="63"/>
      <c r="D348" s="63"/>
      <c r="E348" s="63"/>
      <c r="F348" s="63"/>
      <c r="G348" s="63"/>
      <c r="H348" s="63"/>
      <c r="I348" s="63"/>
      <c r="J348" s="63"/>
      <c r="K348" s="63"/>
    </row>
    <row r="349" spans="1:13" ht="16.5">
      <c r="A349" s="532" t="s">
        <v>1166</v>
      </c>
      <c r="B349" s="532"/>
      <c r="C349" s="532"/>
      <c r="D349" s="532"/>
      <c r="E349" s="532"/>
      <c r="F349" s="532"/>
      <c r="G349" s="532"/>
      <c r="H349" s="532"/>
      <c r="I349" s="532"/>
      <c r="J349" s="532"/>
      <c r="K349" s="532"/>
      <c r="L349" s="532"/>
      <c r="M349" s="532"/>
    </row>
    <row r="350" spans="1:13">
      <c r="A350" s="533" t="s">
        <v>1167</v>
      </c>
      <c r="B350" s="533"/>
      <c r="C350" s="533"/>
      <c r="D350" s="533"/>
      <c r="E350" s="533"/>
      <c r="F350" s="533"/>
      <c r="G350" s="533"/>
      <c r="H350" s="533"/>
      <c r="I350" s="533"/>
      <c r="J350" s="533"/>
      <c r="K350" s="533"/>
      <c r="L350" s="533"/>
      <c r="M350" s="533"/>
    </row>
    <row r="351" spans="1:13">
      <c r="A351" s="63"/>
      <c r="B351" s="63"/>
      <c r="C351" s="63"/>
      <c r="D351" s="63"/>
      <c r="E351" s="63"/>
      <c r="F351" s="534"/>
      <c r="G351" s="534"/>
      <c r="H351" s="63"/>
      <c r="I351" s="63"/>
      <c r="J351" s="63"/>
      <c r="K351" s="63"/>
    </row>
    <row r="352" spans="1:13">
      <c r="A352" s="63" t="s">
        <v>1168</v>
      </c>
      <c r="B352" s="63" t="s">
        <v>1545</v>
      </c>
      <c r="C352" s="63"/>
      <c r="D352" s="63"/>
      <c r="E352" s="63"/>
      <c r="F352" s="63"/>
      <c r="G352" s="63"/>
      <c r="H352" s="63"/>
      <c r="I352" s="63"/>
      <c r="J352" s="63"/>
      <c r="K352" s="63"/>
      <c r="L352" s="63"/>
      <c r="M352" s="63"/>
    </row>
    <row r="353" spans="1:13">
      <c r="A353" s="63"/>
      <c r="B353" s="63"/>
      <c r="C353" s="63"/>
      <c r="D353" s="63"/>
      <c r="E353" s="63"/>
      <c r="F353" s="63"/>
      <c r="G353" s="63"/>
      <c r="H353" s="63"/>
      <c r="I353" s="63"/>
      <c r="J353" s="63"/>
      <c r="K353" s="63"/>
      <c r="L353" s="63"/>
      <c r="M353" s="63"/>
    </row>
    <row r="354" spans="1:13">
      <c r="A354" s="63" t="s">
        <v>1500</v>
      </c>
      <c r="B354" s="63" t="s">
        <v>1546</v>
      </c>
      <c r="C354" s="63"/>
      <c r="D354" s="63"/>
      <c r="E354" s="63"/>
      <c r="F354" s="63"/>
      <c r="G354" s="63"/>
      <c r="H354" s="63"/>
      <c r="I354" s="63"/>
      <c r="J354" s="63"/>
      <c r="K354" s="63"/>
      <c r="L354" s="63"/>
      <c r="M354" s="63"/>
    </row>
    <row r="355" spans="1:13">
      <c r="A355" s="63"/>
      <c r="B355" s="63" t="s">
        <v>1547</v>
      </c>
      <c r="C355" s="63"/>
      <c r="D355" s="63"/>
      <c r="E355" s="63"/>
      <c r="F355" s="63"/>
      <c r="G355" s="63"/>
      <c r="H355" s="63"/>
      <c r="I355" s="63"/>
      <c r="J355" s="63"/>
      <c r="K355" s="63"/>
      <c r="L355" s="63"/>
      <c r="M355" s="63"/>
    </row>
    <row r="356" spans="1:13">
      <c r="A356" s="63"/>
      <c r="B356" s="63" t="s">
        <v>1548</v>
      </c>
      <c r="C356" s="63"/>
      <c r="D356" s="63"/>
      <c r="E356" s="63"/>
      <c r="F356" s="63"/>
      <c r="G356" s="63"/>
      <c r="H356" s="63"/>
      <c r="I356" s="63"/>
      <c r="J356" s="63"/>
      <c r="K356" s="63"/>
      <c r="L356" s="63"/>
      <c r="M356" s="63"/>
    </row>
    <row r="357" spans="1:13">
      <c r="A357" s="63"/>
      <c r="B357" s="63"/>
      <c r="C357" s="63"/>
      <c r="D357" s="63"/>
      <c r="E357" s="63"/>
      <c r="F357" s="63"/>
      <c r="G357" s="63"/>
      <c r="H357" s="63"/>
      <c r="I357" s="63"/>
      <c r="J357" s="63"/>
      <c r="K357" s="63"/>
      <c r="L357" s="63"/>
      <c r="M357" s="63"/>
    </row>
    <row r="358" spans="1:13">
      <c r="A358" s="63" t="s">
        <v>1502</v>
      </c>
      <c r="B358" s="63" t="s">
        <v>1549</v>
      </c>
      <c r="C358" s="63"/>
      <c r="D358" s="63"/>
      <c r="E358" s="63"/>
      <c r="F358" s="63"/>
      <c r="G358" s="63"/>
      <c r="H358" s="63"/>
      <c r="I358" s="63"/>
      <c r="J358" s="63"/>
      <c r="K358" s="63"/>
      <c r="L358" s="63"/>
      <c r="M358" s="63"/>
    </row>
    <row r="359" spans="1:13">
      <c r="A359" s="63"/>
      <c r="B359" s="63" t="s">
        <v>1550</v>
      </c>
      <c r="C359" s="63"/>
      <c r="D359" s="63"/>
      <c r="E359" s="63"/>
      <c r="F359" s="63"/>
      <c r="G359" s="63"/>
      <c r="H359" s="63"/>
      <c r="I359" s="63"/>
      <c r="J359" s="63"/>
      <c r="K359" s="63"/>
      <c r="L359" s="63"/>
      <c r="M359" s="63"/>
    </row>
    <row r="360" spans="1:13">
      <c r="A360" s="63"/>
      <c r="B360" s="63"/>
      <c r="C360" s="63"/>
      <c r="D360" s="63"/>
      <c r="E360" s="63"/>
      <c r="F360" s="63"/>
      <c r="G360" s="63"/>
      <c r="H360" s="63"/>
      <c r="I360" s="63"/>
      <c r="J360" s="63"/>
      <c r="K360" s="63"/>
      <c r="L360" s="63"/>
      <c r="M360" s="63"/>
    </row>
    <row r="361" spans="1:13">
      <c r="A361" s="63" t="s">
        <v>1551</v>
      </c>
      <c r="B361" s="63"/>
      <c r="C361" s="63"/>
      <c r="D361" s="63"/>
      <c r="E361" s="63"/>
      <c r="F361" s="63"/>
      <c r="G361" s="63"/>
      <c r="H361" s="63"/>
      <c r="I361" s="63"/>
      <c r="J361" s="63"/>
      <c r="K361" s="63"/>
      <c r="L361" s="63"/>
      <c r="M361" s="63"/>
    </row>
    <row r="362" spans="1:13">
      <c r="A362" s="81"/>
      <c r="B362" s="81"/>
      <c r="C362" s="81"/>
      <c r="D362" s="81"/>
      <c r="E362" s="81"/>
      <c r="F362" s="81"/>
      <c r="G362" s="81"/>
      <c r="H362" s="81"/>
      <c r="I362" s="81"/>
      <c r="J362" s="81"/>
      <c r="K362" s="81"/>
      <c r="L362" s="81"/>
      <c r="M362" s="81"/>
    </row>
    <row r="363" spans="1:13">
      <c r="A363" s="535" t="s">
        <v>1184</v>
      </c>
      <c r="B363" s="554"/>
      <c r="C363" s="535"/>
      <c r="D363" s="554" t="s">
        <v>1185</v>
      </c>
      <c r="E363" s="554" t="s">
        <v>1186</v>
      </c>
      <c r="F363" s="549" t="s">
        <v>1187</v>
      </c>
      <c r="G363" s="536"/>
      <c r="H363" s="536"/>
      <c r="I363" s="536"/>
      <c r="J363" s="536"/>
      <c r="K363" s="536"/>
      <c r="L363" s="536"/>
      <c r="M363" s="537"/>
    </row>
    <row r="364" spans="1:13">
      <c r="A364" s="538" t="s">
        <v>1188</v>
      </c>
      <c r="B364" s="543" t="s">
        <v>311</v>
      </c>
      <c r="C364" s="538" t="s">
        <v>1189</v>
      </c>
      <c r="D364" s="543" t="s">
        <v>1190</v>
      </c>
      <c r="E364" s="538" t="s">
        <v>1191</v>
      </c>
      <c r="F364" s="539" t="s">
        <v>1192</v>
      </c>
      <c r="G364" s="540"/>
      <c r="H364" s="539" t="s">
        <v>1193</v>
      </c>
      <c r="I364" s="540"/>
      <c r="J364" s="539" t="s">
        <v>1194</v>
      </c>
      <c r="K364" s="540"/>
      <c r="L364" s="555" t="s">
        <v>1195</v>
      </c>
      <c r="M364" s="540"/>
    </row>
    <row r="365" spans="1:13">
      <c r="A365" s="541" t="s">
        <v>11</v>
      </c>
      <c r="B365" s="543"/>
      <c r="C365" s="543"/>
      <c r="D365" s="543"/>
      <c r="E365" s="538"/>
      <c r="F365" s="542"/>
      <c r="G365" s="543"/>
      <c r="H365" s="544"/>
      <c r="I365" s="543"/>
      <c r="J365" s="544"/>
      <c r="K365" s="543"/>
      <c r="L365" s="544"/>
      <c r="M365" s="543"/>
    </row>
    <row r="366" spans="1:13">
      <c r="A366" s="545">
        <v>1</v>
      </c>
      <c r="B366" s="545">
        <v>2</v>
      </c>
      <c r="C366" s="545">
        <v>3</v>
      </c>
      <c r="D366" s="545">
        <v>4</v>
      </c>
      <c r="E366" s="545">
        <v>5</v>
      </c>
      <c r="F366" s="546"/>
      <c r="G366" s="547">
        <v>6</v>
      </c>
      <c r="H366" s="546"/>
      <c r="I366" s="547">
        <v>7</v>
      </c>
      <c r="J366" s="548"/>
      <c r="K366" s="547">
        <v>8</v>
      </c>
      <c r="L366" s="548"/>
      <c r="M366" s="547">
        <v>9</v>
      </c>
    </row>
    <row r="367" spans="1:13">
      <c r="A367" s="38" t="s">
        <v>1196</v>
      </c>
      <c r="B367" s="39" t="s">
        <v>1552</v>
      </c>
      <c r="C367" s="221" t="s">
        <v>1552</v>
      </c>
      <c r="D367" s="221" t="s">
        <v>1553</v>
      </c>
      <c r="E367" s="39" t="s">
        <v>1554</v>
      </c>
      <c r="F367" s="40"/>
      <c r="G367" s="78"/>
      <c r="H367" s="52"/>
      <c r="I367" s="78"/>
      <c r="J367" s="52"/>
      <c r="K367" s="78"/>
      <c r="L367" s="52"/>
      <c r="M367" s="78"/>
    </row>
    <row r="368" spans="1:13">
      <c r="A368" s="38" t="s">
        <v>1200</v>
      </c>
      <c r="B368" s="39" t="s">
        <v>1555</v>
      </c>
      <c r="C368" s="78" t="s">
        <v>1556</v>
      </c>
      <c r="D368" s="78" t="s">
        <v>1557</v>
      </c>
      <c r="E368" s="39" t="s">
        <v>1558</v>
      </c>
      <c r="F368" s="40"/>
      <c r="G368" s="78"/>
      <c r="H368" s="52"/>
      <c r="I368" s="78"/>
      <c r="J368" s="52"/>
      <c r="K368" s="78"/>
      <c r="L368" s="52"/>
      <c r="M368" s="78"/>
    </row>
    <row r="369" spans="1:14">
      <c r="A369" s="38" t="s">
        <v>1418</v>
      </c>
      <c r="B369" s="39" t="s">
        <v>1559</v>
      </c>
      <c r="C369" s="78" t="s">
        <v>1560</v>
      </c>
      <c r="D369" s="39" t="s">
        <v>1561</v>
      </c>
      <c r="E369" s="556" t="s">
        <v>1560</v>
      </c>
      <c r="F369" s="40"/>
      <c r="G369" s="78"/>
      <c r="H369" s="52"/>
      <c r="I369" s="78"/>
      <c r="J369" s="52"/>
      <c r="K369" s="78"/>
      <c r="L369" s="52"/>
      <c r="M369" s="78"/>
    </row>
    <row r="370" spans="1:14">
      <c r="A370" s="38" t="s">
        <v>1562</v>
      </c>
      <c r="B370" s="39"/>
      <c r="C370" s="78" t="s">
        <v>1559</v>
      </c>
      <c r="D370" s="39" t="s">
        <v>1563</v>
      </c>
      <c r="E370" s="39" t="s">
        <v>1564</v>
      </c>
      <c r="F370" s="40"/>
      <c r="G370" s="78"/>
      <c r="H370" s="52"/>
      <c r="I370" s="78"/>
      <c r="J370" s="52"/>
      <c r="K370" s="78"/>
      <c r="L370" s="52"/>
      <c r="M370" s="78"/>
      <c r="N370" s="6"/>
    </row>
    <row r="371" spans="1:14">
      <c r="A371" s="127"/>
      <c r="B371" s="47"/>
      <c r="C371" s="248"/>
      <c r="D371" s="47" t="s">
        <v>1565</v>
      </c>
      <c r="E371" s="47" t="s">
        <v>1566</v>
      </c>
      <c r="F371" s="80"/>
      <c r="G371" s="248"/>
      <c r="H371" s="81"/>
      <c r="I371" s="248"/>
      <c r="J371" s="81"/>
      <c r="K371" s="248"/>
      <c r="L371" s="81"/>
      <c r="M371" s="248"/>
      <c r="N371" s="6"/>
    </row>
    <row r="372" spans="1:14">
      <c r="A372" s="39"/>
      <c r="B372" s="39" t="s">
        <v>1567</v>
      </c>
      <c r="C372" s="52" t="s">
        <v>1567</v>
      </c>
      <c r="D372" s="39" t="s">
        <v>1568</v>
      </c>
      <c r="E372" s="39" t="s">
        <v>1569</v>
      </c>
      <c r="F372" s="40"/>
      <c r="G372" s="78"/>
      <c r="H372" s="52"/>
      <c r="I372" s="78"/>
      <c r="J372" s="52"/>
      <c r="K372" s="78"/>
      <c r="L372" s="52"/>
      <c r="M372" s="78"/>
      <c r="N372" s="6"/>
    </row>
    <row r="373" spans="1:14">
      <c r="A373" s="39"/>
      <c r="B373" s="39" t="s">
        <v>1570</v>
      </c>
      <c r="C373" s="78" t="s">
        <v>1570</v>
      </c>
      <c r="D373" s="39" t="s">
        <v>1571</v>
      </c>
      <c r="E373" s="556" t="s">
        <v>1572</v>
      </c>
      <c r="F373" s="40"/>
      <c r="G373" s="78"/>
      <c r="H373" s="52"/>
      <c r="I373" s="78"/>
      <c r="J373" s="52"/>
      <c r="K373" s="78"/>
      <c r="L373" s="52"/>
      <c r="M373" s="78"/>
      <c r="N373" s="6"/>
    </row>
    <row r="374" spans="1:14">
      <c r="A374" s="39"/>
      <c r="B374" s="39" t="s">
        <v>1573</v>
      </c>
      <c r="C374" s="78" t="s">
        <v>1574</v>
      </c>
      <c r="D374" s="39" t="s">
        <v>1575</v>
      </c>
      <c r="E374" s="39" t="s">
        <v>1576</v>
      </c>
      <c r="F374" s="40"/>
      <c r="G374" s="78"/>
      <c r="H374" s="52"/>
      <c r="I374" s="78"/>
      <c r="J374" s="52"/>
      <c r="K374" s="78"/>
      <c r="L374" s="52"/>
      <c r="M374" s="78"/>
      <c r="N374" s="6"/>
    </row>
    <row r="375" spans="1:14">
      <c r="A375" s="39"/>
      <c r="B375" s="39" t="s">
        <v>1577</v>
      </c>
      <c r="C375" s="78" t="s">
        <v>1577</v>
      </c>
      <c r="D375" s="39" t="s">
        <v>1578</v>
      </c>
      <c r="E375" s="39" t="s">
        <v>1579</v>
      </c>
      <c r="F375" s="40"/>
      <c r="G375" s="78"/>
      <c r="H375" s="52"/>
      <c r="I375" s="78"/>
      <c r="J375" s="52"/>
      <c r="K375" s="78"/>
      <c r="L375" s="52"/>
      <c r="M375" s="78"/>
      <c r="N375" s="6"/>
    </row>
    <row r="376" spans="1:14">
      <c r="A376" s="39"/>
      <c r="B376" s="39" t="s">
        <v>1580</v>
      </c>
      <c r="C376" s="78" t="s">
        <v>1581</v>
      </c>
      <c r="D376" s="39" t="s">
        <v>1582</v>
      </c>
      <c r="E376" s="556" t="s">
        <v>1572</v>
      </c>
      <c r="F376" s="40"/>
      <c r="G376" s="78"/>
      <c r="H376" s="52"/>
      <c r="I376" s="78"/>
      <c r="J376" s="52"/>
      <c r="K376" s="78"/>
      <c r="L376" s="52"/>
      <c r="M376" s="78"/>
      <c r="N376" s="6"/>
    </row>
    <row r="377" spans="1:14">
      <c r="A377" s="39"/>
      <c r="B377" s="39"/>
      <c r="C377" s="78" t="s">
        <v>1583</v>
      </c>
      <c r="D377" s="39" t="s">
        <v>1584</v>
      </c>
      <c r="E377" s="39" t="s">
        <v>1585</v>
      </c>
      <c r="F377" s="40"/>
      <c r="G377" s="78"/>
      <c r="H377" s="52"/>
      <c r="I377" s="78"/>
      <c r="J377" s="52"/>
      <c r="K377" s="78"/>
      <c r="L377" s="52"/>
      <c r="M377" s="78"/>
      <c r="N377" s="6"/>
    </row>
    <row r="378" spans="1:14">
      <c r="A378" s="47"/>
      <c r="B378" s="47"/>
      <c r="C378" s="248"/>
      <c r="D378" s="47" t="s">
        <v>1586</v>
      </c>
      <c r="E378" s="47"/>
      <c r="F378" s="80"/>
      <c r="G378" s="248"/>
      <c r="H378" s="81"/>
      <c r="I378" s="248"/>
      <c r="J378" s="81"/>
      <c r="K378" s="248"/>
      <c r="L378" s="81"/>
      <c r="M378" s="248"/>
      <c r="N378" s="6"/>
    </row>
    <row r="379" spans="1:14">
      <c r="A379" s="52"/>
      <c r="B379" s="52"/>
      <c r="C379" s="52"/>
      <c r="D379" s="52"/>
      <c r="E379" s="52"/>
      <c r="F379" s="52"/>
      <c r="G379" s="52"/>
      <c r="H379" s="52"/>
      <c r="I379" s="52"/>
      <c r="J379" s="52"/>
      <c r="K379" s="52"/>
      <c r="L379" s="52"/>
      <c r="M379" s="52"/>
      <c r="N379" s="6"/>
    </row>
    <row r="380" spans="1:14">
      <c r="A380" s="52"/>
      <c r="B380" s="52"/>
      <c r="C380" s="52"/>
      <c r="D380" s="52"/>
      <c r="E380" s="52"/>
      <c r="F380" s="52"/>
      <c r="G380" s="52"/>
      <c r="H380" s="52"/>
      <c r="I380" s="52"/>
      <c r="J380" s="52"/>
      <c r="K380" s="52"/>
      <c r="L380" s="52"/>
      <c r="M380" s="52"/>
      <c r="N380" s="6"/>
    </row>
    <row r="381" spans="1:14">
      <c r="A381" s="530" t="s">
        <v>1398</v>
      </c>
      <c r="B381" s="52"/>
      <c r="C381" s="52"/>
      <c r="D381" s="52"/>
      <c r="E381" s="52"/>
      <c r="F381" s="52"/>
      <c r="G381" s="52"/>
      <c r="H381" s="52"/>
      <c r="I381" s="52"/>
      <c r="J381" s="52"/>
      <c r="K381" s="52"/>
      <c r="L381" s="52"/>
      <c r="M381" s="52"/>
      <c r="N381" s="6"/>
    </row>
    <row r="382" spans="1:14">
      <c r="A382" s="530" t="s">
        <v>1587</v>
      </c>
      <c r="B382" s="52"/>
      <c r="C382" s="52"/>
      <c r="D382" s="52"/>
      <c r="E382" s="52"/>
      <c r="F382" s="52"/>
      <c r="G382" s="52"/>
      <c r="H382" s="52"/>
      <c r="I382" s="52"/>
      <c r="J382" s="52"/>
      <c r="K382" s="52"/>
      <c r="L382" s="52"/>
      <c r="M382" s="52"/>
      <c r="N382" s="6"/>
    </row>
    <row r="383" spans="1:14">
      <c r="A383" s="530"/>
      <c r="B383" s="52"/>
      <c r="C383" s="52"/>
      <c r="D383" s="52"/>
      <c r="E383" s="52"/>
      <c r="F383" s="52"/>
      <c r="G383" s="52"/>
      <c r="H383" s="52"/>
      <c r="I383" s="52"/>
      <c r="J383" s="52"/>
      <c r="K383" s="52"/>
      <c r="L383" s="52"/>
      <c r="M383" s="52"/>
      <c r="N383" s="6"/>
    </row>
    <row r="384" spans="1:14">
      <c r="A384" s="52"/>
      <c r="B384" s="52"/>
      <c r="C384" s="52"/>
      <c r="D384" s="52"/>
      <c r="E384" s="52"/>
      <c r="F384" s="52"/>
      <c r="G384" s="52"/>
      <c r="H384" s="52"/>
      <c r="I384" s="52"/>
      <c r="J384" s="52"/>
      <c r="K384" s="52"/>
      <c r="L384" s="52"/>
      <c r="M384" s="52"/>
      <c r="N384" s="6"/>
    </row>
    <row r="385" spans="1:14">
      <c r="A385" s="535" t="s">
        <v>1184</v>
      </c>
      <c r="B385" s="554"/>
      <c r="C385" s="554"/>
      <c r="D385" s="554" t="s">
        <v>1185</v>
      </c>
      <c r="E385" s="554" t="s">
        <v>1186</v>
      </c>
      <c r="F385" s="536" t="s">
        <v>1187</v>
      </c>
      <c r="G385" s="536"/>
      <c r="H385" s="536"/>
      <c r="I385" s="536"/>
      <c r="J385" s="536"/>
      <c r="K385" s="536"/>
      <c r="L385" s="536"/>
      <c r="M385" s="537"/>
      <c r="N385" s="6"/>
    </row>
    <row r="386" spans="1:14">
      <c r="A386" s="538" t="s">
        <v>1188</v>
      </c>
      <c r="B386" s="543" t="s">
        <v>311</v>
      </c>
      <c r="C386" s="543" t="s">
        <v>1189</v>
      </c>
      <c r="D386" s="543" t="s">
        <v>1190</v>
      </c>
      <c r="E386" s="543" t="s">
        <v>1191</v>
      </c>
      <c r="F386" s="539" t="s">
        <v>1192</v>
      </c>
      <c r="G386" s="540"/>
      <c r="H386" s="555" t="s">
        <v>1193</v>
      </c>
      <c r="I386" s="540"/>
      <c r="J386" s="555" t="s">
        <v>1194</v>
      </c>
      <c r="K386" s="540"/>
      <c r="L386" s="555" t="s">
        <v>1195</v>
      </c>
      <c r="M386" s="540"/>
      <c r="N386" s="6"/>
    </row>
    <row r="387" spans="1:14">
      <c r="A387" s="541" t="s">
        <v>11</v>
      </c>
      <c r="B387" s="543"/>
      <c r="C387" s="543"/>
      <c r="D387" s="543"/>
      <c r="E387" s="543"/>
      <c r="F387" s="542"/>
      <c r="G387" s="543"/>
      <c r="H387" s="544"/>
      <c r="I387" s="543"/>
      <c r="J387" s="544"/>
      <c r="K387" s="543"/>
      <c r="L387" s="544"/>
      <c r="M387" s="543"/>
      <c r="N387" s="6"/>
    </row>
    <row r="388" spans="1:14">
      <c r="A388" s="545">
        <v>1</v>
      </c>
      <c r="B388" s="547">
        <v>2</v>
      </c>
      <c r="C388" s="547">
        <v>3</v>
      </c>
      <c r="D388" s="547">
        <v>4</v>
      </c>
      <c r="E388" s="547">
        <v>5</v>
      </c>
      <c r="F388" s="546"/>
      <c r="G388" s="547">
        <v>6</v>
      </c>
      <c r="H388" s="548"/>
      <c r="I388" s="547">
        <v>7</v>
      </c>
      <c r="J388" s="548"/>
      <c r="K388" s="547">
        <v>8</v>
      </c>
      <c r="L388" s="548"/>
      <c r="M388" s="547">
        <v>9</v>
      </c>
      <c r="N388" s="6"/>
    </row>
    <row r="389" spans="1:14">
      <c r="A389" s="39"/>
      <c r="B389" s="52" t="s">
        <v>1588</v>
      </c>
      <c r="C389" s="59" t="s">
        <v>1589</v>
      </c>
      <c r="D389" s="59" t="s">
        <v>1590</v>
      </c>
      <c r="E389" s="78" t="s">
        <v>1591</v>
      </c>
      <c r="F389" s="40"/>
      <c r="G389" s="78"/>
      <c r="H389" s="52"/>
      <c r="I389" s="78"/>
      <c r="J389" s="52"/>
      <c r="K389" s="78"/>
      <c r="L389" s="52"/>
      <c r="M389" s="78"/>
      <c r="N389" s="6"/>
    </row>
    <row r="390" spans="1:14">
      <c r="A390" s="39"/>
      <c r="B390" s="52" t="s">
        <v>1592</v>
      </c>
      <c r="C390" s="39" t="s">
        <v>1593</v>
      </c>
      <c r="D390" s="39" t="s">
        <v>1594</v>
      </c>
      <c r="E390" s="78" t="s">
        <v>1572</v>
      </c>
      <c r="F390" s="40"/>
      <c r="G390" s="78"/>
      <c r="H390" s="52"/>
      <c r="I390" s="78"/>
      <c r="J390" s="52"/>
      <c r="K390" s="78"/>
      <c r="L390" s="52"/>
      <c r="M390" s="78"/>
      <c r="N390" s="6"/>
    </row>
    <row r="391" spans="1:14">
      <c r="A391" s="39"/>
      <c r="B391" s="52" t="s">
        <v>1595</v>
      </c>
      <c r="C391" s="39" t="s">
        <v>1596</v>
      </c>
      <c r="D391" s="39" t="s">
        <v>1597</v>
      </c>
      <c r="E391" s="78" t="s">
        <v>1585</v>
      </c>
      <c r="F391" s="40"/>
      <c r="G391" s="78"/>
      <c r="H391" s="52"/>
      <c r="I391" s="78"/>
      <c r="J391" s="52"/>
      <c r="K391" s="78"/>
      <c r="L391" s="52"/>
      <c r="M391" s="78"/>
      <c r="N391" s="6"/>
    </row>
    <row r="392" spans="1:14">
      <c r="A392" s="39"/>
      <c r="B392" s="52"/>
      <c r="C392" s="39" t="s">
        <v>1598</v>
      </c>
      <c r="D392" s="39" t="s">
        <v>1599</v>
      </c>
      <c r="E392" s="78"/>
      <c r="F392" s="40"/>
      <c r="G392" s="78"/>
      <c r="H392" s="52"/>
      <c r="I392" s="78"/>
      <c r="J392" s="52"/>
      <c r="K392" s="78"/>
      <c r="L392" s="52"/>
      <c r="M392" s="78"/>
      <c r="N392" s="6"/>
    </row>
    <row r="393" spans="1:14">
      <c r="A393" s="47"/>
      <c r="B393" s="81"/>
      <c r="C393" s="127"/>
      <c r="D393" s="127"/>
      <c r="E393" s="248"/>
      <c r="F393" s="80"/>
      <c r="G393" s="248"/>
      <c r="H393" s="81"/>
      <c r="I393" s="248"/>
      <c r="J393" s="81"/>
      <c r="K393" s="248"/>
      <c r="L393" s="81"/>
      <c r="M393" s="248"/>
      <c r="N393" s="6"/>
    </row>
    <row r="394" spans="1:14">
      <c r="A394" s="39"/>
      <c r="B394" s="78" t="s">
        <v>1600</v>
      </c>
      <c r="C394" s="78" t="s">
        <v>1600</v>
      </c>
      <c r="D394" s="78" t="s">
        <v>1601</v>
      </c>
      <c r="E394" s="78" t="s">
        <v>1601</v>
      </c>
      <c r="F394" s="40"/>
      <c r="G394" s="78"/>
      <c r="H394" s="52"/>
      <c r="I394" s="78"/>
      <c r="J394" s="52"/>
      <c r="K394" s="78"/>
      <c r="L394" s="52"/>
      <c r="M394" s="78"/>
      <c r="N394" s="6"/>
    </row>
    <row r="395" spans="1:14">
      <c r="A395" s="39"/>
      <c r="B395" s="78" t="s">
        <v>1319</v>
      </c>
      <c r="C395" s="78" t="s">
        <v>1602</v>
      </c>
      <c r="D395" s="78" t="s">
        <v>1603</v>
      </c>
      <c r="E395" s="78" t="s">
        <v>1604</v>
      </c>
      <c r="F395" s="40"/>
      <c r="G395" s="78"/>
      <c r="H395" s="52"/>
      <c r="I395" s="78"/>
      <c r="J395" s="52"/>
      <c r="K395" s="78"/>
      <c r="L395" s="52"/>
      <c r="M395" s="78"/>
      <c r="N395" s="6"/>
    </row>
    <row r="396" spans="1:14">
      <c r="A396" s="39"/>
      <c r="B396" s="78"/>
      <c r="C396" s="78" t="s">
        <v>1585</v>
      </c>
      <c r="D396" s="78" t="s">
        <v>1605</v>
      </c>
      <c r="E396" s="78" t="s">
        <v>1572</v>
      </c>
      <c r="F396" s="40"/>
      <c r="G396" s="78"/>
      <c r="H396" s="52"/>
      <c r="I396" s="78"/>
      <c r="J396" s="52"/>
      <c r="K396" s="78"/>
      <c r="L396" s="52"/>
      <c r="M396" s="78"/>
      <c r="N396" s="6"/>
    </row>
    <row r="397" spans="1:14">
      <c r="A397" s="39"/>
      <c r="B397" s="78"/>
      <c r="C397" s="78"/>
      <c r="D397" s="78"/>
      <c r="E397" s="78" t="s">
        <v>1585</v>
      </c>
      <c r="F397" s="40"/>
      <c r="G397" s="78"/>
      <c r="H397" s="52"/>
      <c r="I397" s="78"/>
      <c r="J397" s="52"/>
      <c r="K397" s="78"/>
      <c r="L397" s="52"/>
      <c r="M397" s="78"/>
      <c r="N397" s="6"/>
    </row>
    <row r="398" spans="1:14">
      <c r="A398" s="47"/>
      <c r="B398" s="248"/>
      <c r="C398" s="248"/>
      <c r="D398" s="81"/>
      <c r="E398" s="127"/>
      <c r="F398" s="81"/>
      <c r="G398" s="248"/>
      <c r="H398" s="81"/>
      <c r="I398" s="248"/>
      <c r="J398" s="81"/>
      <c r="K398" s="248"/>
      <c r="L398" s="81"/>
      <c r="M398" s="248"/>
      <c r="N398" s="6"/>
    </row>
    <row r="399" spans="1:14">
      <c r="A399" s="39"/>
      <c r="B399" s="78" t="s">
        <v>1606</v>
      </c>
      <c r="C399" s="78" t="s">
        <v>1606</v>
      </c>
      <c r="D399" s="78" t="s">
        <v>1607</v>
      </c>
      <c r="E399" s="78" t="s">
        <v>1608</v>
      </c>
      <c r="F399" s="40"/>
      <c r="G399" s="78"/>
      <c r="H399" s="52"/>
      <c r="I399" s="78"/>
      <c r="J399" s="52"/>
      <c r="K399" s="78"/>
      <c r="L399" s="52"/>
      <c r="M399" s="78"/>
      <c r="N399" s="6"/>
    </row>
    <row r="400" spans="1:14">
      <c r="A400" s="39"/>
      <c r="B400" s="78" t="s">
        <v>1609</v>
      </c>
      <c r="C400" s="78" t="s">
        <v>1609</v>
      </c>
      <c r="D400" s="78" t="s">
        <v>1609</v>
      </c>
      <c r="E400" s="78" t="s">
        <v>1610</v>
      </c>
      <c r="F400" s="40"/>
      <c r="G400" s="78"/>
      <c r="H400" s="52"/>
      <c r="I400" s="78"/>
      <c r="J400" s="52"/>
      <c r="K400" s="78"/>
      <c r="L400" s="52"/>
      <c r="M400" s="78"/>
      <c r="N400" s="6"/>
    </row>
    <row r="401" spans="1:14">
      <c r="A401" s="39"/>
      <c r="B401" s="78"/>
      <c r="C401" s="78"/>
      <c r="D401" s="39"/>
      <c r="E401" s="78" t="s">
        <v>1572</v>
      </c>
      <c r="F401" s="40"/>
      <c r="G401" s="78"/>
      <c r="H401" s="52"/>
      <c r="I401" s="78"/>
      <c r="J401" s="52"/>
      <c r="K401" s="78"/>
      <c r="L401" s="52"/>
      <c r="M401" s="78"/>
      <c r="N401" s="6"/>
    </row>
    <row r="402" spans="1:14">
      <c r="A402" s="39"/>
      <c r="B402" s="78"/>
      <c r="C402" s="78"/>
      <c r="D402" s="39"/>
      <c r="E402" s="78" t="s">
        <v>1585</v>
      </c>
      <c r="F402" s="40"/>
      <c r="G402" s="78"/>
      <c r="H402" s="52"/>
      <c r="I402" s="78"/>
      <c r="J402" s="52"/>
      <c r="K402" s="78"/>
      <c r="L402" s="52"/>
      <c r="M402" s="78"/>
      <c r="N402" s="6"/>
    </row>
    <row r="403" spans="1:14">
      <c r="A403" s="47"/>
      <c r="B403" s="248"/>
      <c r="C403" s="248"/>
      <c r="D403" s="80"/>
      <c r="E403" s="127"/>
      <c r="F403" s="81"/>
      <c r="G403" s="248"/>
      <c r="H403" s="81"/>
      <c r="I403" s="248"/>
      <c r="J403" s="81"/>
      <c r="K403" s="248"/>
      <c r="L403" s="81"/>
      <c r="M403" s="248"/>
      <c r="N403" s="6"/>
    </row>
    <row r="404" spans="1:14">
      <c r="A404" s="39"/>
      <c r="B404" s="59" t="s">
        <v>1611</v>
      </c>
      <c r="C404" s="221" t="s">
        <v>1612</v>
      </c>
      <c r="D404" s="39" t="s">
        <v>1611</v>
      </c>
      <c r="E404" s="78" t="s">
        <v>1566</v>
      </c>
      <c r="F404" s="40"/>
      <c r="G404" s="78"/>
      <c r="H404" s="52"/>
      <c r="I404" s="78"/>
      <c r="J404" s="52"/>
      <c r="K404" s="78"/>
      <c r="L404" s="52"/>
      <c r="M404" s="78"/>
      <c r="N404" s="6"/>
    </row>
    <row r="405" spans="1:14">
      <c r="A405" s="39"/>
      <c r="B405" s="39"/>
      <c r="C405" s="39" t="s">
        <v>1613</v>
      </c>
      <c r="D405" s="39" t="s">
        <v>1614</v>
      </c>
      <c r="E405" s="78"/>
      <c r="F405" s="52"/>
      <c r="G405" s="78"/>
      <c r="H405" s="52"/>
      <c r="I405" s="78"/>
      <c r="J405" s="52"/>
      <c r="K405" s="78"/>
      <c r="L405" s="52"/>
      <c r="M405" s="78"/>
      <c r="N405" s="6"/>
    </row>
    <row r="406" spans="1:14">
      <c r="A406" s="47"/>
      <c r="B406" s="248"/>
      <c r="C406" s="127"/>
      <c r="D406" s="127"/>
      <c r="E406" s="248"/>
      <c r="F406" s="81"/>
      <c r="G406" s="248"/>
      <c r="H406" s="81"/>
      <c r="I406" s="248"/>
      <c r="J406" s="81"/>
      <c r="K406" s="248"/>
      <c r="L406" s="81"/>
      <c r="M406" s="248"/>
      <c r="N406" s="6"/>
    </row>
    <row r="407" spans="1:14">
      <c r="A407" s="39"/>
      <c r="B407" s="52" t="s">
        <v>1615</v>
      </c>
      <c r="C407" s="59" t="s">
        <v>1616</v>
      </c>
      <c r="D407" s="52" t="s">
        <v>1616</v>
      </c>
      <c r="E407" s="59" t="s">
        <v>1566</v>
      </c>
      <c r="F407" s="52"/>
      <c r="G407" s="78"/>
      <c r="H407" s="52"/>
      <c r="I407" s="78"/>
      <c r="J407" s="52"/>
      <c r="K407" s="78"/>
      <c r="L407" s="52"/>
      <c r="M407" s="78"/>
      <c r="N407" s="6"/>
    </row>
    <row r="408" spans="1:14">
      <c r="A408" s="39"/>
      <c r="B408" s="52" t="s">
        <v>1283</v>
      </c>
      <c r="C408" s="39" t="s">
        <v>1617</v>
      </c>
      <c r="D408" s="52" t="s">
        <v>1617</v>
      </c>
      <c r="E408" s="39"/>
      <c r="F408" s="52"/>
      <c r="G408" s="78"/>
      <c r="H408" s="52"/>
      <c r="I408" s="78"/>
      <c r="J408" s="52"/>
      <c r="K408" s="78"/>
      <c r="L408" s="52"/>
      <c r="M408" s="78"/>
      <c r="N408" s="6"/>
    </row>
    <row r="409" spans="1:14">
      <c r="A409" s="47"/>
      <c r="B409" s="128"/>
      <c r="C409" s="127"/>
      <c r="D409" s="128"/>
      <c r="E409" s="47"/>
      <c r="F409" s="81"/>
      <c r="G409" s="248"/>
      <c r="H409" s="81"/>
      <c r="I409" s="248"/>
      <c r="J409" s="81"/>
      <c r="K409" s="248"/>
      <c r="L409" s="81"/>
      <c r="M409" s="248"/>
      <c r="N409" s="6"/>
    </row>
    <row r="410" spans="1:14">
      <c r="A410" s="40"/>
      <c r="B410" s="59" t="s">
        <v>1618</v>
      </c>
      <c r="C410" s="221" t="s">
        <v>1618</v>
      </c>
      <c r="D410" s="221" t="s">
        <v>1619</v>
      </c>
      <c r="E410" s="221" t="s">
        <v>1566</v>
      </c>
      <c r="F410" s="52"/>
      <c r="G410" s="78"/>
      <c r="H410" s="52"/>
      <c r="I410" s="78"/>
      <c r="J410" s="52"/>
      <c r="K410" s="78"/>
      <c r="L410" s="52"/>
      <c r="M410" s="78"/>
      <c r="N410" s="6"/>
    </row>
    <row r="411" spans="1:14">
      <c r="A411" s="40"/>
      <c r="B411" s="39" t="s">
        <v>1283</v>
      </c>
      <c r="C411" s="78" t="s">
        <v>1283</v>
      </c>
      <c r="D411" s="78" t="s">
        <v>1283</v>
      </c>
      <c r="E411" s="78"/>
      <c r="F411" s="52"/>
      <c r="G411" s="78"/>
      <c r="H411" s="52"/>
      <c r="I411" s="78"/>
      <c r="J411" s="52"/>
      <c r="K411" s="78"/>
      <c r="L411" s="52"/>
      <c r="M411" s="78"/>
      <c r="N411" s="6"/>
    </row>
    <row r="412" spans="1:14">
      <c r="A412" s="80"/>
      <c r="B412" s="127"/>
      <c r="C412" s="129"/>
      <c r="D412" s="129"/>
      <c r="E412" s="248"/>
      <c r="F412" s="81"/>
      <c r="G412" s="248"/>
      <c r="H412" s="81"/>
      <c r="I412" s="248"/>
      <c r="J412" s="81"/>
      <c r="K412" s="248"/>
      <c r="L412" s="81"/>
      <c r="M412" s="248"/>
      <c r="N412" s="6"/>
    </row>
    <row r="413" spans="1:14">
      <c r="A413" s="39"/>
      <c r="B413" s="52" t="s">
        <v>1620</v>
      </c>
      <c r="C413" s="59" t="s">
        <v>1621</v>
      </c>
      <c r="D413" s="59" t="s">
        <v>1622</v>
      </c>
      <c r="E413" s="59" t="s">
        <v>1623</v>
      </c>
      <c r="F413" s="52"/>
      <c r="G413" s="78"/>
      <c r="H413" s="52"/>
      <c r="I413" s="78"/>
      <c r="J413" s="52"/>
      <c r="K413" s="78"/>
      <c r="L413" s="52"/>
      <c r="M413" s="78"/>
      <c r="N413" s="6"/>
    </row>
    <row r="414" spans="1:14">
      <c r="A414" s="39"/>
      <c r="B414" s="52" t="s">
        <v>1624</v>
      </c>
      <c r="C414" s="39" t="s">
        <v>1565</v>
      </c>
      <c r="D414" s="39" t="s">
        <v>1625</v>
      </c>
      <c r="E414" s="39" t="s">
        <v>1626</v>
      </c>
      <c r="F414" s="52"/>
      <c r="G414" s="78"/>
      <c r="H414" s="52"/>
      <c r="I414" s="78"/>
      <c r="J414" s="52"/>
      <c r="K414" s="78"/>
      <c r="L414" s="52"/>
      <c r="M414" s="78"/>
      <c r="N414" s="6"/>
    </row>
    <row r="415" spans="1:14">
      <c r="A415" s="39"/>
      <c r="B415" s="52"/>
      <c r="C415" s="39" t="s">
        <v>1627</v>
      </c>
      <c r="D415" s="39" t="s">
        <v>1628</v>
      </c>
      <c r="E415" s="39" t="s">
        <v>1566</v>
      </c>
      <c r="F415" s="52"/>
      <c r="G415" s="78"/>
      <c r="H415" s="52"/>
      <c r="I415" s="78"/>
      <c r="J415" s="52"/>
      <c r="K415" s="78"/>
      <c r="L415" s="52"/>
      <c r="M415" s="78"/>
      <c r="N415" s="6"/>
    </row>
    <row r="416" spans="1:14">
      <c r="A416" s="47"/>
      <c r="B416" s="81"/>
      <c r="C416" s="127"/>
      <c r="D416" s="127"/>
      <c r="E416" s="127"/>
      <c r="F416" s="81"/>
      <c r="G416" s="248"/>
      <c r="H416" s="81"/>
      <c r="I416" s="248"/>
      <c r="J416" s="81"/>
      <c r="K416" s="248"/>
      <c r="L416" s="81"/>
      <c r="M416" s="248"/>
      <c r="N416" s="6"/>
    </row>
    <row r="417" spans="1:14">
      <c r="B417" s="366"/>
      <c r="D417" s="366"/>
      <c r="E417" s="6"/>
      <c r="N417" s="6"/>
    </row>
    <row r="418" spans="1:14">
      <c r="B418" s="366"/>
      <c r="D418" s="366"/>
      <c r="E418" s="6"/>
      <c r="N418" s="6"/>
    </row>
    <row r="419" spans="1:14">
      <c r="A419" s="530" t="s">
        <v>1398</v>
      </c>
      <c r="B419" s="366"/>
      <c r="D419" s="366"/>
      <c r="E419" s="6"/>
      <c r="N419" s="6"/>
    </row>
    <row r="420" spans="1:14">
      <c r="A420" s="530" t="s">
        <v>1629</v>
      </c>
      <c r="B420" s="366"/>
      <c r="D420" s="366"/>
      <c r="E420" s="6"/>
      <c r="N420" s="6"/>
    </row>
    <row r="421" spans="1:14">
      <c r="A421" s="530"/>
      <c r="B421" s="366"/>
      <c r="D421" s="366"/>
      <c r="E421" s="6"/>
      <c r="N421" s="6"/>
    </row>
    <row r="422" spans="1:14">
      <c r="B422" s="366"/>
      <c r="D422" s="366"/>
      <c r="E422" s="6"/>
      <c r="N422" s="6"/>
    </row>
    <row r="423" spans="1:14">
      <c r="A423" s="535" t="s">
        <v>1184</v>
      </c>
      <c r="B423" s="535"/>
      <c r="C423" s="535"/>
      <c r="D423" s="554" t="s">
        <v>1185</v>
      </c>
      <c r="E423" s="554" t="s">
        <v>1186</v>
      </c>
      <c r="F423" s="536" t="s">
        <v>1187</v>
      </c>
      <c r="G423" s="536"/>
      <c r="H423" s="536"/>
      <c r="I423" s="536"/>
      <c r="J423" s="536"/>
      <c r="K423" s="536"/>
      <c r="L423" s="536"/>
      <c r="M423" s="537"/>
      <c r="N423" s="6"/>
    </row>
    <row r="424" spans="1:14">
      <c r="A424" s="538" t="s">
        <v>1188</v>
      </c>
      <c r="B424" s="538" t="s">
        <v>311</v>
      </c>
      <c r="C424" s="538" t="s">
        <v>1189</v>
      </c>
      <c r="D424" s="543" t="s">
        <v>1190</v>
      </c>
      <c r="E424" s="543" t="s">
        <v>1191</v>
      </c>
      <c r="F424" s="555" t="s">
        <v>1192</v>
      </c>
      <c r="G424" s="540"/>
      <c r="H424" s="555" t="s">
        <v>1193</v>
      </c>
      <c r="I424" s="540"/>
      <c r="J424" s="555" t="s">
        <v>1194</v>
      </c>
      <c r="K424" s="540"/>
      <c r="L424" s="555" t="s">
        <v>1195</v>
      </c>
      <c r="M424" s="540"/>
      <c r="N424" s="6"/>
    </row>
    <row r="425" spans="1:14">
      <c r="A425" s="541" t="s">
        <v>11</v>
      </c>
      <c r="B425" s="538"/>
      <c r="C425" s="538"/>
      <c r="D425" s="543"/>
      <c r="E425" s="543"/>
      <c r="F425" s="544"/>
      <c r="G425" s="543"/>
      <c r="H425" s="544"/>
      <c r="I425" s="543"/>
      <c r="J425" s="544"/>
      <c r="K425" s="543"/>
      <c r="L425" s="544"/>
      <c r="M425" s="543"/>
      <c r="N425" s="6"/>
    </row>
    <row r="426" spans="1:14">
      <c r="A426" s="545">
        <v>1</v>
      </c>
      <c r="B426" s="545">
        <v>2</v>
      </c>
      <c r="C426" s="545">
        <v>3</v>
      </c>
      <c r="D426" s="547">
        <v>4</v>
      </c>
      <c r="E426" s="547">
        <v>5</v>
      </c>
      <c r="F426" s="548"/>
      <c r="G426" s="547">
        <v>6</v>
      </c>
      <c r="H426" s="548"/>
      <c r="I426" s="547">
        <v>7</v>
      </c>
      <c r="J426" s="548"/>
      <c r="K426" s="547">
        <v>8</v>
      </c>
      <c r="L426" s="548"/>
      <c r="M426" s="547">
        <v>9</v>
      </c>
      <c r="N426" s="6"/>
    </row>
    <row r="427" spans="1:14">
      <c r="A427" s="39"/>
      <c r="B427" s="39" t="s">
        <v>1577</v>
      </c>
      <c r="C427" s="39" t="s">
        <v>1630</v>
      </c>
      <c r="D427" s="78" t="s">
        <v>1631</v>
      </c>
      <c r="E427" s="78" t="s">
        <v>1579</v>
      </c>
      <c r="F427" s="63"/>
      <c r="G427" s="78"/>
      <c r="H427" s="52"/>
      <c r="I427" s="78"/>
      <c r="J427" s="52"/>
      <c r="K427" s="78"/>
      <c r="L427" s="52"/>
      <c r="M427" s="78"/>
      <c r="N427" s="6"/>
    </row>
    <row r="428" spans="1:14">
      <c r="A428" s="39"/>
      <c r="B428" s="39" t="s">
        <v>1595</v>
      </c>
      <c r="C428" s="39" t="s">
        <v>1584</v>
      </c>
      <c r="D428" s="78" t="s">
        <v>1632</v>
      </c>
      <c r="E428" s="78" t="s">
        <v>1572</v>
      </c>
      <c r="F428" s="63"/>
      <c r="G428" s="78"/>
      <c r="H428" s="52"/>
      <c r="I428" s="78"/>
      <c r="J428" s="52"/>
      <c r="K428" s="78"/>
      <c r="L428" s="52"/>
      <c r="M428" s="78"/>
      <c r="N428" s="6"/>
    </row>
    <row r="429" spans="1:14">
      <c r="A429" s="39"/>
      <c r="B429" s="39"/>
      <c r="C429" s="39" t="s">
        <v>1633</v>
      </c>
      <c r="D429" s="78" t="s">
        <v>1584</v>
      </c>
      <c r="E429" s="78" t="s">
        <v>1585</v>
      </c>
      <c r="F429" s="63"/>
      <c r="G429" s="78"/>
      <c r="H429" s="52"/>
      <c r="I429" s="78"/>
      <c r="J429" s="52"/>
      <c r="K429" s="78"/>
      <c r="L429" s="52"/>
      <c r="M429" s="78"/>
      <c r="N429" s="6"/>
    </row>
    <row r="430" spans="1:14">
      <c r="A430" s="47"/>
      <c r="B430" s="47"/>
      <c r="C430" s="47"/>
      <c r="D430" s="248" t="s">
        <v>1633</v>
      </c>
      <c r="E430" s="248"/>
      <c r="F430" s="81"/>
      <c r="G430" s="248"/>
      <c r="H430" s="81"/>
      <c r="I430" s="248"/>
      <c r="J430" s="81"/>
      <c r="K430" s="248"/>
      <c r="L430" s="81"/>
      <c r="M430" s="248"/>
      <c r="N430" s="6"/>
    </row>
    <row r="431" spans="1:14">
      <c r="A431" s="39"/>
      <c r="B431" s="39" t="s">
        <v>1634</v>
      </c>
      <c r="C431" s="39" t="s">
        <v>1635</v>
      </c>
      <c r="D431" s="78" t="s">
        <v>1636</v>
      </c>
      <c r="E431" s="78" t="s">
        <v>1637</v>
      </c>
      <c r="F431" s="63"/>
      <c r="G431" s="78"/>
      <c r="H431" s="52"/>
      <c r="I431" s="78"/>
      <c r="J431" s="52"/>
      <c r="K431" s="78"/>
      <c r="L431" s="52"/>
      <c r="M431" s="78"/>
      <c r="N431" s="6"/>
    </row>
    <row r="432" spans="1:14">
      <c r="A432" s="39"/>
      <c r="B432" s="39" t="s">
        <v>1638</v>
      </c>
      <c r="C432" s="39" t="s">
        <v>1639</v>
      </c>
      <c r="D432" s="78" t="s">
        <v>1640</v>
      </c>
      <c r="E432" s="78" t="s">
        <v>1641</v>
      </c>
      <c r="F432" s="63"/>
      <c r="G432" s="78"/>
      <c r="H432" s="52"/>
      <c r="I432" s="78"/>
      <c r="J432" s="52"/>
      <c r="K432" s="78"/>
      <c r="L432" s="52"/>
      <c r="M432" s="78"/>
      <c r="N432" s="6"/>
    </row>
    <row r="433" spans="1:14">
      <c r="A433" s="39"/>
      <c r="B433" s="39" t="s">
        <v>1642</v>
      </c>
      <c r="C433" s="39" t="s">
        <v>1643</v>
      </c>
      <c r="D433" s="78" t="s">
        <v>1605</v>
      </c>
      <c r="E433" s="78" t="s">
        <v>1566</v>
      </c>
      <c r="F433" s="63"/>
      <c r="G433" s="78"/>
      <c r="H433" s="52"/>
      <c r="I433" s="78"/>
      <c r="J433" s="52"/>
      <c r="K433" s="78"/>
      <c r="L433" s="52"/>
      <c r="M433" s="78"/>
      <c r="N433" s="6"/>
    </row>
    <row r="434" spans="1:14">
      <c r="A434" s="47"/>
      <c r="B434" s="47"/>
      <c r="C434" s="47"/>
      <c r="D434" s="248" t="s">
        <v>1250</v>
      </c>
      <c r="E434" s="248"/>
      <c r="F434" s="81"/>
      <c r="G434" s="248"/>
      <c r="H434" s="81"/>
      <c r="I434" s="248"/>
      <c r="J434" s="81"/>
      <c r="K434" s="248"/>
      <c r="L434" s="81"/>
      <c r="M434" s="248"/>
      <c r="N434" s="6"/>
    </row>
    <row r="435" spans="1:14">
      <c r="A435" s="39"/>
      <c r="B435" s="39" t="s">
        <v>1644</v>
      </c>
      <c r="C435" s="39" t="s">
        <v>1645</v>
      </c>
      <c r="D435" s="78" t="s">
        <v>1646</v>
      </c>
      <c r="E435" s="78" t="s">
        <v>1647</v>
      </c>
      <c r="F435" s="63"/>
      <c r="G435" s="78"/>
      <c r="H435" s="52"/>
      <c r="I435" s="78"/>
      <c r="J435" s="52"/>
      <c r="K435" s="78"/>
      <c r="L435" s="52"/>
      <c r="M435" s="78"/>
      <c r="N435" s="6"/>
    </row>
    <row r="436" spans="1:14">
      <c r="A436" s="39"/>
      <c r="B436" s="39" t="s">
        <v>1648</v>
      </c>
      <c r="C436" s="39" t="s">
        <v>1649</v>
      </c>
      <c r="D436" s="78" t="s">
        <v>1648</v>
      </c>
      <c r="E436" s="78" t="s">
        <v>1650</v>
      </c>
      <c r="F436" s="63"/>
      <c r="G436" s="78"/>
      <c r="H436" s="52"/>
      <c r="I436" s="78"/>
      <c r="J436" s="52"/>
      <c r="K436" s="78"/>
      <c r="L436" s="52"/>
      <c r="M436" s="78"/>
      <c r="N436" s="6"/>
    </row>
    <row r="437" spans="1:14">
      <c r="A437" s="39"/>
      <c r="B437" s="39" t="s">
        <v>1595</v>
      </c>
      <c r="C437" s="39" t="s">
        <v>1584</v>
      </c>
      <c r="D437" s="78" t="s">
        <v>1581</v>
      </c>
      <c r="E437" s="78" t="s">
        <v>1651</v>
      </c>
      <c r="F437" s="63"/>
      <c r="G437" s="78"/>
      <c r="H437" s="52"/>
      <c r="I437" s="78"/>
      <c r="J437" s="52"/>
      <c r="K437" s="78"/>
      <c r="L437" s="52"/>
      <c r="M437" s="78"/>
      <c r="N437" s="6"/>
    </row>
    <row r="438" spans="1:14">
      <c r="A438" s="47"/>
      <c r="B438" s="47"/>
      <c r="C438" s="47" t="s">
        <v>1652</v>
      </c>
      <c r="D438" s="248" t="s">
        <v>1585</v>
      </c>
      <c r="E438" s="248"/>
      <c r="F438" s="81"/>
      <c r="G438" s="248"/>
      <c r="H438" s="81"/>
      <c r="I438" s="248"/>
      <c r="J438" s="81"/>
      <c r="K438" s="248"/>
      <c r="L438" s="81"/>
      <c r="M438" s="248"/>
      <c r="N438" s="6"/>
    </row>
    <row r="439" spans="1:14">
      <c r="A439" s="39"/>
      <c r="B439" s="39" t="s">
        <v>1653</v>
      </c>
      <c r="C439" s="39" t="s">
        <v>1654</v>
      </c>
      <c r="D439" s="78" t="s">
        <v>1655</v>
      </c>
      <c r="E439" s="78" t="s">
        <v>1647</v>
      </c>
      <c r="F439" s="63"/>
      <c r="G439" s="78"/>
      <c r="H439" s="52"/>
      <c r="I439" s="78"/>
      <c r="J439" s="52"/>
      <c r="K439" s="78"/>
      <c r="L439" s="52"/>
      <c r="M439" s="78"/>
      <c r="N439" s="6"/>
    </row>
    <row r="440" spans="1:14">
      <c r="A440" s="39"/>
      <c r="B440" s="39" t="s">
        <v>1656</v>
      </c>
      <c r="C440" s="39" t="s">
        <v>1657</v>
      </c>
      <c r="D440" s="78" t="s">
        <v>1658</v>
      </c>
      <c r="E440" s="78" t="s">
        <v>1650</v>
      </c>
      <c r="F440" s="63"/>
      <c r="G440" s="78"/>
      <c r="H440" s="52"/>
      <c r="I440" s="78"/>
      <c r="J440" s="52"/>
      <c r="K440" s="78"/>
      <c r="L440" s="52"/>
      <c r="M440" s="78"/>
      <c r="N440" s="6"/>
    </row>
    <row r="441" spans="1:14">
      <c r="A441" s="39"/>
      <c r="B441" s="39"/>
      <c r="C441" s="39" t="s">
        <v>1605</v>
      </c>
      <c r="D441" s="78" t="s">
        <v>1584</v>
      </c>
      <c r="E441" s="78" t="s">
        <v>1651</v>
      </c>
      <c r="F441" s="63"/>
      <c r="G441" s="78"/>
      <c r="H441" s="52"/>
      <c r="I441" s="78"/>
      <c r="J441" s="52"/>
      <c r="K441" s="78"/>
      <c r="L441" s="52"/>
      <c r="M441" s="78"/>
      <c r="N441" s="6"/>
    </row>
    <row r="442" spans="1:14">
      <c r="A442" s="39"/>
      <c r="B442" s="39"/>
      <c r="C442" s="39"/>
      <c r="D442" s="78" t="s">
        <v>1633</v>
      </c>
      <c r="E442" s="78"/>
      <c r="F442" s="63"/>
      <c r="G442" s="78"/>
      <c r="H442" s="52"/>
      <c r="I442" s="78"/>
      <c r="J442" s="52"/>
      <c r="K442" s="78"/>
      <c r="L442" s="52"/>
      <c r="M442" s="78"/>
      <c r="N442" s="6"/>
    </row>
    <row r="443" spans="1:14">
      <c r="A443" s="47"/>
      <c r="B443" s="47"/>
      <c r="C443" s="47"/>
      <c r="D443" s="248"/>
      <c r="E443" s="248"/>
      <c r="F443" s="63"/>
      <c r="G443" s="248"/>
      <c r="H443" s="81"/>
      <c r="I443" s="248"/>
      <c r="J443" s="81"/>
      <c r="K443" s="248"/>
      <c r="L443" s="81"/>
      <c r="M443" s="248"/>
      <c r="N443" s="6"/>
    </row>
    <row r="444" spans="1:14">
      <c r="A444" s="570"/>
      <c r="B444" s="571" t="s">
        <v>1385</v>
      </c>
      <c r="C444" s="571"/>
      <c r="D444" s="571"/>
      <c r="E444" s="572"/>
      <c r="F444" s="570" t="s">
        <v>36</v>
      </c>
      <c r="G444" s="106">
        <v>1994964.03</v>
      </c>
      <c r="H444" s="570" t="s">
        <v>36</v>
      </c>
      <c r="I444" s="106">
        <v>229000</v>
      </c>
      <c r="J444" s="570" t="s">
        <v>36</v>
      </c>
      <c r="K444" s="106">
        <v>60000</v>
      </c>
      <c r="L444" s="570" t="s">
        <v>36</v>
      </c>
      <c r="M444" s="106">
        <f>SUM(G444+I444+K444)</f>
        <v>2283964.0300000003</v>
      </c>
      <c r="N444" s="6"/>
    </row>
    <row r="445" spans="1:14">
      <c r="B445" s="366"/>
      <c r="D445" s="366"/>
      <c r="E445" s="6"/>
      <c r="N445" s="6"/>
    </row>
    <row r="446" spans="1:14">
      <c r="A446" s="366" t="s">
        <v>1541</v>
      </c>
      <c r="C446" s="366" t="s">
        <v>1387</v>
      </c>
      <c r="N446" s="6"/>
    </row>
    <row r="447" spans="1:14">
      <c r="N447" s="6"/>
    </row>
    <row r="448" spans="1:14">
      <c r="A448" s="176" t="s">
        <v>1659</v>
      </c>
      <c r="B448" s="176"/>
      <c r="C448" s="176" t="s">
        <v>1389</v>
      </c>
      <c r="D448" s="176"/>
      <c r="E448" s="176" t="s">
        <v>1390</v>
      </c>
      <c r="F448" s="176"/>
      <c r="G448" s="176"/>
      <c r="H448" s="176"/>
      <c r="I448" s="176"/>
      <c r="J448" s="176" t="s">
        <v>1391</v>
      </c>
      <c r="K448" s="176"/>
      <c r="L448" s="176"/>
      <c r="M448" s="176"/>
      <c r="N448" s="6"/>
    </row>
    <row r="449" spans="1:14">
      <c r="A449" s="176" t="s">
        <v>1138</v>
      </c>
      <c r="B449" s="176"/>
      <c r="C449" s="176" t="s">
        <v>1392</v>
      </c>
      <c r="D449" s="176"/>
      <c r="E449" s="176" t="s">
        <v>1393</v>
      </c>
      <c r="F449" s="176"/>
      <c r="G449" s="176"/>
      <c r="H449" s="176"/>
      <c r="I449" s="176"/>
      <c r="J449" s="176"/>
      <c r="K449" s="176" t="s">
        <v>1660</v>
      </c>
      <c r="L449" s="176"/>
      <c r="M449" s="176"/>
      <c r="N449" s="6"/>
    </row>
    <row r="450" spans="1:14">
      <c r="A450" s="176"/>
      <c r="B450" s="176"/>
      <c r="C450" s="176"/>
      <c r="D450" s="176"/>
      <c r="E450" s="176"/>
      <c r="F450" s="176"/>
      <c r="G450" s="176"/>
      <c r="H450" s="176"/>
      <c r="I450" s="176"/>
      <c r="J450" s="176"/>
      <c r="K450" s="176"/>
      <c r="L450" s="176"/>
      <c r="M450" s="176"/>
      <c r="N450" s="6"/>
    </row>
    <row r="451" spans="1:14">
      <c r="A451" s="176" t="s">
        <v>1395</v>
      </c>
    </row>
    <row r="452" spans="1:14">
      <c r="A452" s="176"/>
    </row>
    <row r="454" spans="1:14">
      <c r="A454" s="176" t="s">
        <v>1396</v>
      </c>
      <c r="B454" s="176"/>
    </row>
    <row r="455" spans="1:14">
      <c r="A455" s="176" t="s">
        <v>1397</v>
      </c>
      <c r="B455" s="176"/>
    </row>
    <row r="456" spans="1:14">
      <c r="A456" s="176"/>
      <c r="B456" s="176"/>
    </row>
    <row r="457" spans="1:14">
      <c r="A457" s="530" t="s">
        <v>1398</v>
      </c>
      <c r="B457" s="530"/>
      <c r="C457" s="530"/>
      <c r="D457" s="530"/>
      <c r="E457" s="530"/>
      <c r="F457" s="530"/>
      <c r="G457" s="530"/>
      <c r="H457" s="530"/>
      <c r="I457" s="530"/>
      <c r="J457" s="530"/>
      <c r="K457" s="530"/>
      <c r="L457" s="530"/>
      <c r="M457" s="530" t="s">
        <v>1495</v>
      </c>
    </row>
    <row r="458" spans="1:14">
      <c r="A458" s="530" t="s">
        <v>1496</v>
      </c>
      <c r="B458" s="530"/>
      <c r="C458" s="530"/>
      <c r="D458" s="530"/>
      <c r="E458" s="530"/>
      <c r="F458" s="530"/>
      <c r="G458" s="530"/>
      <c r="H458" s="530"/>
      <c r="I458" s="530"/>
      <c r="J458" s="530"/>
      <c r="K458" s="530"/>
      <c r="L458" s="530"/>
      <c r="M458" s="530"/>
    </row>
    <row r="459" spans="1:14">
      <c r="A459" s="530"/>
      <c r="B459" s="530"/>
    </row>
    <row r="460" spans="1:14" ht="15.75">
      <c r="A460" s="531" t="s">
        <v>1661</v>
      </c>
      <c r="B460" s="531"/>
      <c r="C460" s="531"/>
      <c r="D460" s="531"/>
      <c r="E460" s="531"/>
      <c r="F460" s="531"/>
      <c r="G460" s="531"/>
      <c r="H460" s="531"/>
      <c r="I460" s="531"/>
      <c r="J460" s="531"/>
      <c r="K460" s="531"/>
      <c r="L460" s="531"/>
      <c r="M460" s="531"/>
    </row>
    <row r="461" spans="1:14" ht="12.75" customHeight="1">
      <c r="A461" s="63"/>
      <c r="B461" s="63"/>
      <c r="C461" s="63"/>
      <c r="D461" s="63"/>
      <c r="E461" s="63"/>
      <c r="F461" s="63"/>
      <c r="G461" s="63"/>
      <c r="H461" s="63"/>
      <c r="I461" s="63"/>
      <c r="J461" s="63"/>
      <c r="K461" s="63"/>
    </row>
    <row r="462" spans="1:14" ht="16.5">
      <c r="A462" s="532" t="s">
        <v>1166</v>
      </c>
      <c r="B462" s="532"/>
      <c r="C462" s="532"/>
      <c r="D462" s="532"/>
      <c r="E462" s="532"/>
      <c r="F462" s="532"/>
      <c r="G462" s="532"/>
      <c r="H462" s="532"/>
      <c r="I462" s="532"/>
      <c r="J462" s="532"/>
      <c r="K462" s="532"/>
      <c r="L462" s="532"/>
      <c r="M462" s="532"/>
    </row>
    <row r="463" spans="1:14">
      <c r="A463" s="533" t="s">
        <v>1167</v>
      </c>
      <c r="B463" s="533"/>
      <c r="C463" s="533"/>
      <c r="D463" s="533"/>
      <c r="E463" s="533"/>
      <c r="F463" s="533"/>
      <c r="G463" s="533"/>
      <c r="H463" s="533"/>
      <c r="I463" s="533"/>
      <c r="J463" s="533"/>
      <c r="K463" s="533"/>
      <c r="L463" s="533"/>
      <c r="M463" s="533"/>
    </row>
    <row r="464" spans="1:14" ht="11.25" customHeight="1">
      <c r="A464" s="63"/>
      <c r="B464" s="63"/>
      <c r="C464" s="63"/>
      <c r="D464" s="63"/>
      <c r="E464" s="63"/>
      <c r="F464" s="534"/>
      <c r="G464" s="534"/>
      <c r="H464" s="63"/>
      <c r="I464" s="63"/>
      <c r="J464" s="63"/>
      <c r="K464" s="63"/>
    </row>
    <row r="465" spans="1:13">
      <c r="A465" s="63" t="s">
        <v>1168</v>
      </c>
      <c r="B465" s="63" t="s">
        <v>1662</v>
      </c>
      <c r="C465" s="63"/>
      <c r="D465" s="63"/>
      <c r="E465" s="63"/>
      <c r="F465" s="63"/>
      <c r="G465" s="63"/>
      <c r="H465" s="63"/>
      <c r="I465" s="63"/>
      <c r="J465" s="63"/>
      <c r="K465" s="63"/>
      <c r="L465" s="63"/>
      <c r="M465" s="63"/>
    </row>
    <row r="466" spans="1:13" ht="12" customHeight="1">
      <c r="A466" s="63"/>
      <c r="B466" s="63"/>
      <c r="C466" s="63"/>
      <c r="D466" s="63"/>
      <c r="E466" s="63"/>
      <c r="F466" s="63"/>
      <c r="G466" s="63"/>
      <c r="H466" s="63"/>
      <c r="I466" s="63"/>
      <c r="J466" s="63"/>
      <c r="K466" s="63"/>
      <c r="L466" s="63"/>
      <c r="M466" s="63"/>
    </row>
    <row r="467" spans="1:13">
      <c r="A467" s="63" t="s">
        <v>1500</v>
      </c>
      <c r="B467" s="63" t="s">
        <v>1663</v>
      </c>
      <c r="C467" s="63"/>
      <c r="D467" s="63"/>
      <c r="E467" s="63"/>
      <c r="F467" s="63"/>
      <c r="G467" s="63"/>
      <c r="H467" s="63"/>
      <c r="I467" s="63"/>
      <c r="J467" s="63"/>
      <c r="K467" s="63"/>
      <c r="L467" s="63"/>
      <c r="M467" s="63"/>
    </row>
    <row r="468" spans="1:13">
      <c r="A468" s="63"/>
      <c r="B468" s="63" t="s">
        <v>1664</v>
      </c>
      <c r="C468" s="63"/>
      <c r="D468" s="63"/>
      <c r="E468" s="63"/>
      <c r="F468" s="63"/>
      <c r="G468" s="63"/>
      <c r="H468" s="63"/>
      <c r="I468" s="63"/>
      <c r="J468" s="63"/>
      <c r="K468" s="63"/>
      <c r="L468" s="63"/>
      <c r="M468" s="63"/>
    </row>
    <row r="469" spans="1:13" ht="12" customHeight="1">
      <c r="A469" s="63"/>
      <c r="B469" s="63"/>
      <c r="C469" s="63"/>
      <c r="D469" s="63"/>
      <c r="E469" s="63"/>
      <c r="F469" s="63"/>
      <c r="G469" s="63"/>
      <c r="H469" s="63"/>
      <c r="I469" s="63"/>
      <c r="J469" s="63"/>
      <c r="K469" s="63"/>
      <c r="L469" s="63"/>
      <c r="M469" s="63"/>
    </row>
    <row r="470" spans="1:13">
      <c r="A470" s="63" t="s">
        <v>1502</v>
      </c>
      <c r="B470" s="63" t="s">
        <v>1665</v>
      </c>
      <c r="C470" s="63"/>
      <c r="D470" s="63"/>
      <c r="E470" s="63"/>
      <c r="F470" s="63"/>
      <c r="G470" s="63"/>
      <c r="H470" s="63"/>
      <c r="I470" s="63"/>
      <c r="J470" s="63"/>
      <c r="K470" s="63"/>
      <c r="L470" s="63"/>
      <c r="M470" s="63"/>
    </row>
    <row r="471" spans="1:13">
      <c r="A471" s="63"/>
      <c r="B471" s="63" t="s">
        <v>1666</v>
      </c>
      <c r="C471" s="63"/>
      <c r="D471" s="63"/>
      <c r="E471" s="63"/>
      <c r="F471" s="63"/>
      <c r="G471" s="63"/>
      <c r="H471" s="63"/>
      <c r="I471" s="63"/>
      <c r="J471" s="63"/>
      <c r="K471" s="63"/>
      <c r="L471" s="63"/>
      <c r="M471" s="63"/>
    </row>
    <row r="472" spans="1:13" ht="12" customHeight="1">
      <c r="A472" s="63"/>
      <c r="B472" s="63"/>
      <c r="C472" s="63"/>
      <c r="D472" s="63"/>
      <c r="E472" s="63"/>
      <c r="F472" s="63"/>
      <c r="G472" s="63"/>
      <c r="H472" s="63"/>
      <c r="I472" s="63"/>
      <c r="J472" s="63"/>
      <c r="K472" s="63"/>
      <c r="L472" s="63"/>
      <c r="M472" s="63"/>
    </row>
    <row r="473" spans="1:13">
      <c r="A473" s="63" t="s">
        <v>1667</v>
      </c>
      <c r="B473" s="63"/>
      <c r="C473" s="63"/>
      <c r="D473" s="63"/>
      <c r="E473" s="63"/>
      <c r="F473" s="63"/>
      <c r="G473" s="63"/>
      <c r="H473" s="63"/>
      <c r="I473" s="63"/>
      <c r="J473" s="63"/>
      <c r="K473" s="63"/>
      <c r="L473" s="63"/>
      <c r="M473" s="63"/>
    </row>
    <row r="474" spans="1:13" ht="12.75" customHeight="1">
      <c r="A474" s="81"/>
      <c r="B474" s="81"/>
      <c r="C474" s="81"/>
      <c r="D474" s="81"/>
      <c r="E474" s="81"/>
      <c r="F474" s="81"/>
      <c r="G474" s="81"/>
      <c r="H474" s="81"/>
      <c r="I474" s="81"/>
      <c r="J474" s="81"/>
      <c r="K474" s="81"/>
      <c r="L474" s="81"/>
      <c r="M474" s="81"/>
    </row>
    <row r="475" spans="1:13">
      <c r="A475" s="535" t="s">
        <v>1184</v>
      </c>
      <c r="B475" s="554"/>
      <c r="C475" s="535"/>
      <c r="D475" s="554" t="s">
        <v>1185</v>
      </c>
      <c r="E475" s="554" t="s">
        <v>1186</v>
      </c>
      <c r="F475" s="549" t="s">
        <v>1187</v>
      </c>
      <c r="G475" s="536"/>
      <c r="H475" s="536"/>
      <c r="I475" s="536"/>
      <c r="J475" s="536"/>
      <c r="K475" s="536"/>
      <c r="L475" s="536"/>
      <c r="M475" s="537"/>
    </row>
    <row r="476" spans="1:13">
      <c r="A476" s="538" t="s">
        <v>1188</v>
      </c>
      <c r="B476" s="543" t="s">
        <v>311</v>
      </c>
      <c r="C476" s="538" t="s">
        <v>1189</v>
      </c>
      <c r="D476" s="543" t="s">
        <v>1190</v>
      </c>
      <c r="E476" s="538" t="s">
        <v>1191</v>
      </c>
      <c r="F476" s="539" t="s">
        <v>1192</v>
      </c>
      <c r="G476" s="540"/>
      <c r="H476" s="539" t="s">
        <v>1193</v>
      </c>
      <c r="I476" s="540"/>
      <c r="J476" s="539" t="s">
        <v>1194</v>
      </c>
      <c r="K476" s="540"/>
      <c r="L476" s="555" t="s">
        <v>1195</v>
      </c>
      <c r="M476" s="540"/>
    </row>
    <row r="477" spans="1:13">
      <c r="A477" s="541" t="s">
        <v>11</v>
      </c>
      <c r="B477" s="543"/>
      <c r="C477" s="543"/>
      <c r="D477" s="543"/>
      <c r="E477" s="538"/>
      <c r="F477" s="542"/>
      <c r="G477" s="543"/>
      <c r="H477" s="544"/>
      <c r="I477" s="543"/>
      <c r="J477" s="544"/>
      <c r="K477" s="543"/>
      <c r="L477" s="544"/>
      <c r="M477" s="543"/>
    </row>
    <row r="478" spans="1:13">
      <c r="A478" s="545">
        <v>1</v>
      </c>
      <c r="B478" s="547">
        <v>2</v>
      </c>
      <c r="C478" s="545">
        <v>3</v>
      </c>
      <c r="D478" s="545">
        <v>4</v>
      </c>
      <c r="E478" s="545">
        <v>5</v>
      </c>
      <c r="F478" s="546"/>
      <c r="G478" s="547">
        <v>6</v>
      </c>
      <c r="H478" s="546"/>
      <c r="I478" s="547">
        <v>7</v>
      </c>
      <c r="J478" s="548"/>
      <c r="K478" s="547">
        <v>8</v>
      </c>
      <c r="L478" s="548"/>
      <c r="M478" s="547">
        <v>9</v>
      </c>
    </row>
    <row r="479" spans="1:13">
      <c r="A479" s="38" t="s">
        <v>1196</v>
      </c>
      <c r="B479" s="221" t="s">
        <v>1668</v>
      </c>
      <c r="C479" s="59" t="s">
        <v>1669</v>
      </c>
      <c r="D479" s="221" t="s">
        <v>1670</v>
      </c>
      <c r="E479" s="38"/>
      <c r="F479" s="40"/>
      <c r="G479" s="78"/>
      <c r="H479" s="52"/>
      <c r="I479" s="78"/>
      <c r="J479" s="52"/>
      <c r="K479" s="78"/>
      <c r="L479" s="52"/>
      <c r="M479" s="78"/>
    </row>
    <row r="480" spans="1:13">
      <c r="A480" s="38" t="s">
        <v>1200</v>
      </c>
      <c r="B480" s="78" t="s">
        <v>1671</v>
      </c>
      <c r="C480" s="39" t="s">
        <v>1672</v>
      </c>
      <c r="D480" s="78" t="s">
        <v>1673</v>
      </c>
      <c r="E480" s="38">
        <v>900</v>
      </c>
      <c r="F480" s="40"/>
      <c r="G480" s="78"/>
      <c r="H480" s="52"/>
      <c r="I480" s="78"/>
      <c r="J480" s="52"/>
      <c r="K480" s="78"/>
      <c r="L480" s="52"/>
      <c r="M480" s="78"/>
    </row>
    <row r="481" spans="1:13">
      <c r="A481" s="124"/>
      <c r="B481" s="248"/>
      <c r="C481" s="47"/>
      <c r="D481" s="248" t="s">
        <v>1674</v>
      </c>
      <c r="E481" s="48"/>
      <c r="F481" s="81"/>
      <c r="G481" s="248"/>
      <c r="H481" s="81"/>
      <c r="I481" s="248"/>
      <c r="J481" s="81"/>
      <c r="K481" s="248"/>
      <c r="L481" s="81"/>
      <c r="M481" s="248"/>
    </row>
    <row r="482" spans="1:13">
      <c r="A482" s="60" t="s">
        <v>1418</v>
      </c>
      <c r="B482" s="78" t="s">
        <v>1668</v>
      </c>
      <c r="C482" s="39" t="s">
        <v>1675</v>
      </c>
      <c r="D482" s="39" t="s">
        <v>1676</v>
      </c>
      <c r="E482" s="39"/>
      <c r="F482" s="52"/>
      <c r="G482" s="78"/>
      <c r="H482" s="52"/>
      <c r="I482" s="78"/>
      <c r="J482" s="52"/>
      <c r="K482" s="78"/>
      <c r="L482" s="52"/>
      <c r="M482" s="78"/>
    </row>
    <row r="483" spans="1:13">
      <c r="A483" s="163" t="s">
        <v>1677</v>
      </c>
      <c r="B483" s="78" t="s">
        <v>1678</v>
      </c>
      <c r="C483" s="39" t="s">
        <v>1679</v>
      </c>
      <c r="D483" s="39" t="s">
        <v>1680</v>
      </c>
      <c r="E483" s="38">
        <v>60</v>
      </c>
      <c r="F483" s="63"/>
      <c r="G483" s="78"/>
      <c r="H483" s="63"/>
      <c r="I483" s="78"/>
      <c r="J483" s="63"/>
      <c r="K483" s="78"/>
      <c r="L483" s="63"/>
      <c r="M483" s="78"/>
    </row>
    <row r="484" spans="1:13">
      <c r="A484" s="47"/>
      <c r="B484" s="248"/>
      <c r="C484" s="47"/>
      <c r="D484" s="47" t="s">
        <v>1674</v>
      </c>
      <c r="E484" s="48"/>
      <c r="F484" s="81"/>
      <c r="G484" s="248"/>
      <c r="H484" s="81"/>
      <c r="I484" s="248"/>
      <c r="J484" s="81"/>
      <c r="K484" s="248"/>
      <c r="L484" s="81"/>
      <c r="M484" s="248"/>
    </row>
    <row r="485" spans="1:13">
      <c r="A485" s="39"/>
      <c r="B485" s="78" t="s">
        <v>1668</v>
      </c>
      <c r="C485" s="39" t="s">
        <v>1681</v>
      </c>
      <c r="D485" s="39" t="s">
        <v>1682</v>
      </c>
      <c r="E485" s="78"/>
      <c r="F485" s="63"/>
      <c r="G485" s="78"/>
      <c r="H485" s="63"/>
      <c r="I485" s="78"/>
      <c r="J485" s="63"/>
      <c r="K485" s="78"/>
      <c r="L485" s="63"/>
      <c r="M485" s="78"/>
    </row>
    <row r="486" spans="1:13">
      <c r="A486" s="39"/>
      <c r="B486" s="78" t="s">
        <v>1683</v>
      </c>
      <c r="C486" s="39" t="s">
        <v>1672</v>
      </c>
      <c r="D486" s="39" t="s">
        <v>1680</v>
      </c>
      <c r="E486" s="61">
        <v>150</v>
      </c>
      <c r="F486" s="63"/>
      <c r="G486" s="78"/>
      <c r="H486" s="63"/>
      <c r="I486" s="78"/>
      <c r="J486" s="63"/>
      <c r="K486" s="78"/>
      <c r="L486" s="63"/>
      <c r="M486" s="78"/>
    </row>
    <row r="487" spans="1:13">
      <c r="A487" s="47"/>
      <c r="B487" s="248"/>
      <c r="C487" s="47"/>
      <c r="D487" s="47" t="s">
        <v>1674</v>
      </c>
      <c r="E487" s="87"/>
      <c r="F487" s="81"/>
      <c r="G487" s="248"/>
      <c r="H487" s="81"/>
      <c r="I487" s="248"/>
      <c r="J487" s="81"/>
      <c r="K487" s="248"/>
      <c r="L487" s="81"/>
      <c r="M487" s="248"/>
    </row>
    <row r="488" spans="1:13">
      <c r="A488" s="39"/>
      <c r="B488" s="78" t="s">
        <v>1684</v>
      </c>
      <c r="C488" s="39" t="s">
        <v>1685</v>
      </c>
      <c r="D488" s="39" t="s">
        <v>1686</v>
      </c>
      <c r="E488" s="78"/>
      <c r="F488" s="63"/>
      <c r="G488" s="78"/>
      <c r="H488" s="63"/>
      <c r="I488" s="78"/>
      <c r="J488" s="63"/>
      <c r="K488" s="78"/>
      <c r="L488" s="63"/>
      <c r="M488" s="78"/>
    </row>
    <row r="489" spans="1:13">
      <c r="A489" s="39"/>
      <c r="B489" s="78" t="s">
        <v>1687</v>
      </c>
      <c r="C489" s="39" t="s">
        <v>1688</v>
      </c>
      <c r="D489" s="39" t="s">
        <v>1689</v>
      </c>
      <c r="E489" s="38">
        <v>60</v>
      </c>
      <c r="F489" s="63"/>
      <c r="G489" s="78"/>
      <c r="H489" s="63"/>
      <c r="I489" s="78"/>
      <c r="J489" s="63"/>
      <c r="K489" s="78"/>
      <c r="L489" s="63"/>
      <c r="M489" s="78"/>
    </row>
    <row r="490" spans="1:13">
      <c r="A490" s="47"/>
      <c r="B490" s="248" t="s">
        <v>1690</v>
      </c>
      <c r="C490" s="47"/>
      <c r="D490" s="47" t="s">
        <v>1691</v>
      </c>
      <c r="E490" s="47"/>
      <c r="F490" s="81"/>
      <c r="G490" s="248"/>
      <c r="H490" s="81"/>
      <c r="I490" s="248"/>
      <c r="J490" s="81"/>
      <c r="K490" s="248"/>
      <c r="L490" s="81"/>
      <c r="M490" s="248"/>
    </row>
    <row r="491" spans="1:13">
      <c r="A491" s="39"/>
      <c r="B491" s="78" t="s">
        <v>1692</v>
      </c>
      <c r="C491" s="78" t="s">
        <v>1693</v>
      </c>
      <c r="D491" s="78" t="s">
        <v>1694</v>
      </c>
      <c r="E491" s="78"/>
      <c r="F491" s="52"/>
      <c r="G491" s="78"/>
      <c r="H491" s="52"/>
      <c r="I491" s="78"/>
      <c r="J491" s="52"/>
      <c r="K491" s="78"/>
      <c r="L491" s="52"/>
      <c r="M491" s="78"/>
    </row>
    <row r="492" spans="1:13">
      <c r="A492" s="39"/>
      <c r="B492" s="78" t="s">
        <v>1695</v>
      </c>
      <c r="C492" s="78" t="s">
        <v>1696</v>
      </c>
      <c r="D492" s="78" t="s">
        <v>1697</v>
      </c>
      <c r="E492" s="61">
        <v>250</v>
      </c>
      <c r="F492" s="52"/>
      <c r="G492" s="78"/>
      <c r="H492" s="52"/>
      <c r="I492" s="78"/>
      <c r="J492" s="52"/>
      <c r="K492" s="78"/>
      <c r="L492" s="52"/>
      <c r="M492" s="78"/>
    </row>
    <row r="493" spans="1:13">
      <c r="A493" s="39"/>
      <c r="B493" s="78" t="s">
        <v>1698</v>
      </c>
      <c r="C493" s="78" t="s">
        <v>1699</v>
      </c>
      <c r="D493" s="78" t="s">
        <v>1700</v>
      </c>
      <c r="E493" s="78"/>
      <c r="F493" s="52"/>
      <c r="G493" s="78"/>
      <c r="H493" s="52"/>
      <c r="I493" s="78"/>
      <c r="J493" s="52"/>
      <c r="K493" s="78"/>
      <c r="L493" s="52"/>
      <c r="M493" s="78"/>
    </row>
    <row r="494" spans="1:13">
      <c r="A494" s="47"/>
      <c r="B494" s="248"/>
      <c r="C494" s="248"/>
      <c r="D494" s="248" t="s">
        <v>1319</v>
      </c>
      <c r="E494" s="248"/>
      <c r="F494" s="81"/>
      <c r="G494" s="248"/>
      <c r="H494" s="81"/>
      <c r="I494" s="248"/>
      <c r="J494" s="81"/>
      <c r="K494" s="248"/>
      <c r="L494" s="81"/>
      <c r="M494" s="248"/>
    </row>
    <row r="495" spans="1:13">
      <c r="A495" s="52"/>
      <c r="B495" s="52"/>
      <c r="C495" s="52"/>
      <c r="D495" s="52"/>
      <c r="E495" s="52"/>
      <c r="F495" s="52"/>
      <c r="G495" s="52"/>
      <c r="H495" s="52"/>
      <c r="I495" s="52"/>
      <c r="J495" s="52"/>
      <c r="K495" s="52"/>
      <c r="L495" s="52"/>
      <c r="M495" s="52"/>
    </row>
    <row r="496" spans="1:13">
      <c r="A496" s="530" t="s">
        <v>1398</v>
      </c>
      <c r="B496" s="530"/>
    </row>
    <row r="497" spans="1:13">
      <c r="A497" s="530" t="s">
        <v>1453</v>
      </c>
      <c r="B497" s="530"/>
    </row>
    <row r="498" spans="1:13" ht="9.75" customHeight="1"/>
    <row r="499" spans="1:13">
      <c r="A499" s="535" t="s">
        <v>1184</v>
      </c>
      <c r="B499" s="554"/>
      <c r="C499" s="535"/>
      <c r="D499" s="554" t="s">
        <v>1185</v>
      </c>
      <c r="E499" s="554" t="s">
        <v>1186</v>
      </c>
      <c r="F499" s="549" t="s">
        <v>1187</v>
      </c>
      <c r="G499" s="536"/>
      <c r="H499" s="536"/>
      <c r="I499" s="536"/>
      <c r="J499" s="536"/>
      <c r="K499" s="536"/>
      <c r="L499" s="536"/>
      <c r="M499" s="537"/>
    </row>
    <row r="500" spans="1:13">
      <c r="A500" s="538" t="s">
        <v>1188</v>
      </c>
      <c r="B500" s="543" t="s">
        <v>311</v>
      </c>
      <c r="C500" s="538" t="s">
        <v>1189</v>
      </c>
      <c r="D500" s="543" t="s">
        <v>1190</v>
      </c>
      <c r="E500" s="538" t="s">
        <v>1191</v>
      </c>
      <c r="F500" s="539" t="s">
        <v>1192</v>
      </c>
      <c r="G500" s="540"/>
      <c r="H500" s="539" t="s">
        <v>1193</v>
      </c>
      <c r="I500" s="540"/>
      <c r="J500" s="539" t="s">
        <v>1194</v>
      </c>
      <c r="K500" s="540"/>
      <c r="L500" s="555" t="s">
        <v>1195</v>
      </c>
      <c r="M500" s="540"/>
    </row>
    <row r="501" spans="1:13">
      <c r="A501" s="541" t="s">
        <v>11</v>
      </c>
      <c r="B501" s="543"/>
      <c r="C501" s="543"/>
      <c r="D501" s="543"/>
      <c r="E501" s="538"/>
      <c r="F501" s="542"/>
      <c r="G501" s="543"/>
      <c r="H501" s="544"/>
      <c r="I501" s="543"/>
      <c r="J501" s="544"/>
      <c r="K501" s="543"/>
      <c r="L501" s="544"/>
      <c r="M501" s="543"/>
    </row>
    <row r="502" spans="1:13">
      <c r="A502" s="545">
        <v>1</v>
      </c>
      <c r="B502" s="547">
        <v>2</v>
      </c>
      <c r="C502" s="547">
        <v>3</v>
      </c>
      <c r="D502" s="547">
        <v>4</v>
      </c>
      <c r="E502" s="547">
        <v>5</v>
      </c>
      <c r="F502" s="548"/>
      <c r="G502" s="547">
        <v>6</v>
      </c>
      <c r="H502" s="548"/>
      <c r="I502" s="547">
        <v>7</v>
      </c>
      <c r="J502" s="548"/>
      <c r="K502" s="547">
        <v>8</v>
      </c>
      <c r="L502" s="548"/>
      <c r="M502" s="547">
        <v>9</v>
      </c>
    </row>
    <row r="503" spans="1:13">
      <c r="A503" s="39"/>
      <c r="B503" s="52" t="s">
        <v>1701</v>
      </c>
      <c r="C503" s="59" t="s">
        <v>1693</v>
      </c>
      <c r="D503" s="39" t="s">
        <v>1702</v>
      </c>
      <c r="E503" s="78"/>
      <c r="F503" s="52"/>
      <c r="G503" s="78"/>
      <c r="H503" s="52"/>
      <c r="I503" s="78"/>
      <c r="J503" s="52"/>
      <c r="K503" s="78"/>
      <c r="L503" s="52"/>
      <c r="M503" s="78"/>
    </row>
    <row r="504" spans="1:13">
      <c r="A504" s="39"/>
      <c r="B504" s="52"/>
      <c r="C504" s="39" t="s">
        <v>1696</v>
      </c>
      <c r="D504" s="39" t="s">
        <v>1703</v>
      </c>
      <c r="E504" s="61">
        <v>40</v>
      </c>
      <c r="F504" s="52"/>
      <c r="G504" s="78"/>
      <c r="H504" s="52"/>
      <c r="I504" s="78"/>
      <c r="J504" s="52"/>
      <c r="K504" s="78"/>
      <c r="L504" s="52"/>
      <c r="M504" s="78"/>
    </row>
    <row r="505" spans="1:13">
      <c r="A505" s="47"/>
      <c r="B505" s="81"/>
      <c r="C505" s="47" t="s">
        <v>1704</v>
      </c>
      <c r="D505" s="47" t="s">
        <v>1705</v>
      </c>
      <c r="E505" s="87"/>
      <c r="F505" s="81"/>
      <c r="G505" s="248"/>
      <c r="H505" s="81"/>
      <c r="I505" s="248"/>
      <c r="J505" s="81"/>
      <c r="K505" s="248"/>
      <c r="L505" s="81"/>
      <c r="M505" s="248"/>
    </row>
    <row r="506" spans="1:13">
      <c r="A506" s="39"/>
      <c r="B506" s="39" t="s">
        <v>1706</v>
      </c>
      <c r="C506" s="78" t="s">
        <v>1693</v>
      </c>
      <c r="D506" s="39" t="s">
        <v>1707</v>
      </c>
      <c r="E506" s="78"/>
      <c r="F506" s="52"/>
      <c r="G506" s="78"/>
      <c r="H506" s="52"/>
      <c r="I506" s="78"/>
      <c r="J506" s="52"/>
      <c r="K506" s="78"/>
      <c r="L506" s="52"/>
      <c r="M506" s="78"/>
    </row>
    <row r="507" spans="1:13">
      <c r="A507" s="39"/>
      <c r="B507" s="39"/>
      <c r="C507" s="39" t="s">
        <v>1696</v>
      </c>
      <c r="D507" s="39" t="s">
        <v>1697</v>
      </c>
      <c r="E507" s="61">
        <v>100</v>
      </c>
      <c r="F507" s="52"/>
      <c r="G507" s="78"/>
      <c r="H507" s="52"/>
      <c r="I507" s="78"/>
      <c r="J507" s="52"/>
      <c r="K507" s="78"/>
      <c r="L507" s="52"/>
      <c r="M507" s="78"/>
    </row>
    <row r="508" spans="1:13">
      <c r="A508" s="47"/>
      <c r="B508" s="47"/>
      <c r="C508" s="47" t="s">
        <v>1708</v>
      </c>
      <c r="D508" s="47" t="s">
        <v>1709</v>
      </c>
      <c r="E508" s="87"/>
      <c r="F508" s="81"/>
      <c r="G508" s="248"/>
      <c r="H508" s="81"/>
      <c r="I508" s="248"/>
      <c r="J508" s="81"/>
      <c r="K508" s="248"/>
      <c r="L508" s="81"/>
      <c r="M508" s="248"/>
    </row>
    <row r="509" spans="1:13">
      <c r="A509" s="39"/>
      <c r="B509" s="39" t="s">
        <v>1710</v>
      </c>
      <c r="C509" s="39" t="s">
        <v>1711</v>
      </c>
      <c r="D509" s="39" t="s">
        <v>1712</v>
      </c>
      <c r="E509" s="78"/>
      <c r="F509" s="52"/>
      <c r="G509" s="78"/>
      <c r="H509" s="52"/>
      <c r="I509" s="78"/>
      <c r="J509" s="52"/>
      <c r="K509" s="78"/>
      <c r="L509" s="52"/>
      <c r="M509" s="78"/>
    </row>
    <row r="510" spans="1:13">
      <c r="A510" s="39"/>
      <c r="B510" s="78" t="s">
        <v>1713</v>
      </c>
      <c r="C510" s="39" t="s">
        <v>1714</v>
      </c>
      <c r="D510" s="39" t="s">
        <v>1715</v>
      </c>
      <c r="E510" s="61">
        <v>12</v>
      </c>
      <c r="F510" s="52"/>
      <c r="G510" s="78"/>
      <c r="H510" s="52"/>
      <c r="I510" s="78"/>
      <c r="J510" s="52"/>
      <c r="K510" s="78"/>
      <c r="L510" s="52"/>
      <c r="M510" s="78"/>
    </row>
    <row r="511" spans="1:13">
      <c r="A511" s="39"/>
      <c r="B511" s="39" t="s">
        <v>1716</v>
      </c>
      <c r="C511" s="39" t="s">
        <v>1717</v>
      </c>
      <c r="D511" s="39" t="s">
        <v>1718</v>
      </c>
      <c r="E511" s="78"/>
      <c r="F511" s="52"/>
      <c r="G511" s="78"/>
      <c r="H511" s="52"/>
      <c r="I511" s="78"/>
      <c r="J511" s="52"/>
      <c r="K511" s="78"/>
      <c r="L511" s="52"/>
      <c r="M511" s="78"/>
    </row>
    <row r="512" spans="1:13">
      <c r="A512" s="47"/>
      <c r="B512" s="47" t="s">
        <v>1719</v>
      </c>
      <c r="C512" s="47" t="s">
        <v>1228</v>
      </c>
      <c r="D512" s="47" t="s">
        <v>1720</v>
      </c>
      <c r="E512" s="248"/>
      <c r="F512" s="81"/>
      <c r="G512" s="248"/>
      <c r="H512" s="81"/>
      <c r="I512" s="248"/>
      <c r="J512" s="81"/>
      <c r="K512" s="248"/>
      <c r="L512" s="81"/>
      <c r="M512" s="248"/>
    </row>
    <row r="513" spans="1:14">
      <c r="A513" s="39"/>
      <c r="C513" s="39" t="s">
        <v>1711</v>
      </c>
      <c r="D513" s="39" t="s">
        <v>1721</v>
      </c>
      <c r="E513" s="78"/>
      <c r="F513" s="52"/>
      <c r="G513" s="78"/>
      <c r="H513" s="52"/>
      <c r="I513" s="78"/>
      <c r="J513" s="52"/>
      <c r="K513" s="78"/>
      <c r="L513" s="52"/>
      <c r="M513" s="78"/>
    </row>
    <row r="514" spans="1:14">
      <c r="A514" s="39"/>
      <c r="B514" s="39" t="s">
        <v>1722</v>
      </c>
      <c r="C514" s="39" t="s">
        <v>1714</v>
      </c>
      <c r="D514" s="39" t="s">
        <v>1723</v>
      </c>
      <c r="E514" s="61">
        <v>3</v>
      </c>
      <c r="F514" s="52"/>
      <c r="G514" s="78"/>
      <c r="H514" s="52"/>
      <c r="I514" s="78"/>
      <c r="J514" s="52"/>
      <c r="K514" s="78"/>
      <c r="L514" s="52"/>
      <c r="M514" s="78"/>
    </row>
    <row r="515" spans="1:14">
      <c r="A515" s="39"/>
      <c r="B515" s="39"/>
      <c r="C515" s="39" t="s">
        <v>1724</v>
      </c>
      <c r="D515" s="39" t="s">
        <v>1725</v>
      </c>
      <c r="E515" s="78"/>
      <c r="F515" s="52"/>
      <c r="G515" s="78"/>
      <c r="H515" s="52"/>
      <c r="I515" s="78"/>
      <c r="J515" s="52"/>
      <c r="K515" s="78"/>
      <c r="L515" s="52"/>
      <c r="M515" s="78"/>
    </row>
    <row r="516" spans="1:14">
      <c r="A516" s="47"/>
      <c r="B516" s="47"/>
      <c r="C516" s="47"/>
      <c r="D516" s="47" t="s">
        <v>1726</v>
      </c>
      <c r="E516" s="248"/>
      <c r="F516" s="81"/>
      <c r="G516" s="248"/>
      <c r="H516" s="81"/>
      <c r="I516" s="248"/>
      <c r="J516" s="81"/>
      <c r="K516" s="248"/>
      <c r="L516" s="81"/>
      <c r="M516" s="248"/>
    </row>
    <row r="517" spans="1:14">
      <c r="A517" s="39"/>
      <c r="B517" s="39" t="s">
        <v>1727</v>
      </c>
      <c r="C517" s="39" t="s">
        <v>1728</v>
      </c>
      <c r="D517" s="39" t="s">
        <v>1729</v>
      </c>
      <c r="E517" s="78"/>
      <c r="F517" s="52"/>
      <c r="G517" s="78"/>
      <c r="H517" s="52"/>
      <c r="I517" s="78"/>
      <c r="J517" s="52"/>
      <c r="K517" s="78"/>
      <c r="L517" s="52"/>
      <c r="M517" s="78"/>
    </row>
    <row r="518" spans="1:14">
      <c r="A518" s="39"/>
      <c r="B518" s="39" t="s">
        <v>1730</v>
      </c>
      <c r="C518" s="78" t="s">
        <v>1731</v>
      </c>
      <c r="D518" s="39" t="s">
        <v>1732</v>
      </c>
      <c r="E518" s="61">
        <v>12</v>
      </c>
      <c r="F518" s="52"/>
      <c r="G518" s="78"/>
      <c r="H518" s="52"/>
      <c r="I518" s="78"/>
      <c r="J518" s="52"/>
      <c r="K518" s="78"/>
      <c r="L518" s="52"/>
      <c r="M518" s="78"/>
    </row>
    <row r="519" spans="1:14">
      <c r="A519" s="39"/>
      <c r="B519" s="39" t="s">
        <v>1733</v>
      </c>
      <c r="C519" s="78" t="s">
        <v>1734</v>
      </c>
      <c r="D519" s="78" t="s">
        <v>1735</v>
      </c>
      <c r="E519" s="61"/>
      <c r="F519" s="52"/>
      <c r="G519" s="78"/>
      <c r="H519" s="52"/>
      <c r="I519" s="78"/>
      <c r="J519" s="52"/>
      <c r="K519" s="78"/>
      <c r="L519" s="52"/>
      <c r="M519" s="78"/>
    </row>
    <row r="520" spans="1:14">
      <c r="A520" s="39"/>
      <c r="B520" s="39" t="s">
        <v>1736</v>
      </c>
      <c r="C520" s="78"/>
      <c r="D520" s="78" t="s">
        <v>1737</v>
      </c>
      <c r="E520" s="78"/>
      <c r="F520" s="52"/>
      <c r="G520" s="78"/>
      <c r="H520" s="52"/>
      <c r="I520" s="78"/>
      <c r="J520" s="52"/>
      <c r="K520" s="78"/>
      <c r="L520" s="52"/>
      <c r="M520" s="78"/>
    </row>
    <row r="521" spans="1:14">
      <c r="A521" s="47"/>
      <c r="B521" s="47"/>
      <c r="C521" s="248"/>
      <c r="D521" s="248" t="s">
        <v>1283</v>
      </c>
      <c r="E521" s="248"/>
      <c r="F521" s="81"/>
      <c r="G521" s="248"/>
      <c r="H521" s="81"/>
      <c r="I521" s="248"/>
      <c r="J521" s="81"/>
      <c r="K521" s="248"/>
      <c r="L521" s="81"/>
      <c r="M521" s="248"/>
    </row>
    <row r="522" spans="1:14">
      <c r="A522" s="570"/>
      <c r="B522" s="576"/>
      <c r="C522" s="577" t="s">
        <v>1738</v>
      </c>
      <c r="D522" s="576"/>
      <c r="E522" s="578"/>
      <c r="F522" s="570" t="s">
        <v>36</v>
      </c>
      <c r="G522" s="106">
        <v>1366078.45</v>
      </c>
      <c r="H522" s="570"/>
      <c r="I522" s="106">
        <v>78000</v>
      </c>
      <c r="J522" s="570" t="s">
        <v>36</v>
      </c>
      <c r="K522" s="106">
        <v>20000</v>
      </c>
      <c r="L522" s="570" t="s">
        <v>36</v>
      </c>
      <c r="M522" s="106">
        <f>G522+I522+K522</f>
        <v>1464078.45</v>
      </c>
    </row>
    <row r="523" spans="1:14">
      <c r="A523" s="366" t="s">
        <v>1541</v>
      </c>
      <c r="C523" s="366" t="s">
        <v>1387</v>
      </c>
      <c r="N523" s="6"/>
    </row>
    <row r="524" spans="1:14">
      <c r="A524" s="366"/>
      <c r="C524" s="366"/>
      <c r="N524" s="6"/>
    </row>
    <row r="525" spans="1:14" ht="10.5" customHeight="1">
      <c r="N525" s="6"/>
    </row>
    <row r="526" spans="1:14">
      <c r="A526" s="176" t="s">
        <v>1739</v>
      </c>
      <c r="B526" s="176"/>
      <c r="C526" s="176" t="s">
        <v>1389</v>
      </c>
      <c r="D526" s="176"/>
      <c r="E526" s="176" t="s">
        <v>1390</v>
      </c>
      <c r="F526" s="176"/>
      <c r="G526" s="176"/>
      <c r="H526" s="176"/>
      <c r="I526" s="176"/>
      <c r="J526" s="176" t="s">
        <v>1740</v>
      </c>
      <c r="K526" s="176"/>
      <c r="L526" s="176"/>
      <c r="M526" s="176"/>
      <c r="N526" s="6"/>
    </row>
    <row r="527" spans="1:14">
      <c r="A527" s="176" t="s">
        <v>1138</v>
      </c>
      <c r="B527" s="176"/>
      <c r="C527" s="176" t="s">
        <v>1392</v>
      </c>
      <c r="D527" s="176"/>
      <c r="E527" s="176" t="s">
        <v>1393</v>
      </c>
      <c r="F527" s="176"/>
      <c r="G527" s="176"/>
      <c r="H527" s="176"/>
      <c r="I527" s="176"/>
      <c r="J527" s="176"/>
      <c r="K527" s="176" t="s">
        <v>1660</v>
      </c>
      <c r="L527" s="176"/>
      <c r="M527" s="176"/>
      <c r="N527" s="6"/>
    </row>
    <row r="528" spans="1:14">
      <c r="A528" s="176" t="s">
        <v>1741</v>
      </c>
      <c r="B528" s="176"/>
      <c r="C528" s="176"/>
      <c r="D528" s="176"/>
      <c r="E528" s="176"/>
      <c r="F528" s="176"/>
      <c r="G528" s="176"/>
      <c r="H528" s="176"/>
      <c r="I528" s="176"/>
      <c r="J528" s="176"/>
      <c r="K528" s="176"/>
      <c r="L528" s="176"/>
      <c r="M528" s="176"/>
      <c r="N528" s="6"/>
    </row>
    <row r="529" spans="1:13" ht="9.75" customHeight="1"/>
    <row r="530" spans="1:13">
      <c r="A530" s="176" t="s">
        <v>1395</v>
      </c>
    </row>
    <row r="532" spans="1:13">
      <c r="B532" s="176"/>
    </row>
    <row r="533" spans="1:13">
      <c r="A533" s="176" t="s">
        <v>1396</v>
      </c>
      <c r="B533" s="176"/>
    </row>
    <row r="534" spans="1:13">
      <c r="A534" s="176" t="s">
        <v>1397</v>
      </c>
    </row>
    <row r="535" spans="1:13">
      <c r="A535" s="176"/>
    </row>
    <row r="536" spans="1:13">
      <c r="A536" s="530" t="s">
        <v>1398</v>
      </c>
      <c r="B536" s="530"/>
      <c r="C536" s="530"/>
      <c r="D536" s="530"/>
      <c r="E536" s="530"/>
      <c r="F536" s="530"/>
      <c r="G536" s="530"/>
      <c r="H536" s="530"/>
      <c r="I536" s="530"/>
      <c r="J536" s="530"/>
      <c r="K536" s="530"/>
      <c r="L536" s="530"/>
      <c r="M536" s="530" t="s">
        <v>1495</v>
      </c>
    </row>
    <row r="537" spans="1:13">
      <c r="A537" s="530" t="s">
        <v>1543</v>
      </c>
      <c r="B537" s="530"/>
    </row>
    <row r="538" spans="1:13">
      <c r="A538" s="530"/>
      <c r="B538" s="530"/>
    </row>
    <row r="539" spans="1:13" ht="15.75">
      <c r="A539" s="531" t="s">
        <v>1742</v>
      </c>
      <c r="B539" s="531"/>
      <c r="C539" s="531"/>
      <c r="D539" s="531"/>
      <c r="E539" s="531"/>
      <c r="F539" s="531"/>
      <c r="G539" s="531"/>
      <c r="H539" s="531"/>
      <c r="I539" s="531"/>
      <c r="J539" s="531"/>
      <c r="K539" s="531"/>
      <c r="L539" s="531"/>
      <c r="M539" s="531"/>
    </row>
    <row r="540" spans="1:13">
      <c r="A540" s="63"/>
      <c r="B540" s="63"/>
      <c r="C540" s="63"/>
      <c r="D540" s="63"/>
      <c r="E540" s="63"/>
      <c r="F540" s="63"/>
      <c r="G540" s="63"/>
      <c r="H540" s="63"/>
      <c r="I540" s="63"/>
      <c r="J540" s="63"/>
      <c r="K540" s="63"/>
    </row>
    <row r="541" spans="1:13" ht="16.5">
      <c r="A541" s="532" t="s">
        <v>1166</v>
      </c>
      <c r="B541" s="532"/>
      <c r="C541" s="532"/>
      <c r="D541" s="532"/>
      <c r="E541" s="532"/>
      <c r="F541" s="532"/>
      <c r="G541" s="532"/>
      <c r="H541" s="532"/>
      <c r="I541" s="532"/>
      <c r="J541" s="532"/>
      <c r="K541" s="532"/>
      <c r="L541" s="532"/>
      <c r="M541" s="532"/>
    </row>
    <row r="542" spans="1:13">
      <c r="A542" s="533" t="s">
        <v>1167</v>
      </c>
      <c r="B542" s="533"/>
      <c r="C542" s="533"/>
      <c r="D542" s="533"/>
      <c r="E542" s="533"/>
      <c r="F542" s="533"/>
      <c r="G542" s="533"/>
      <c r="H542" s="533"/>
      <c r="I542" s="533"/>
      <c r="J542" s="533"/>
      <c r="K542" s="533"/>
      <c r="L542" s="533"/>
      <c r="M542" s="533"/>
    </row>
    <row r="543" spans="1:13">
      <c r="A543" s="63"/>
      <c r="B543" s="63"/>
      <c r="C543" s="63"/>
      <c r="D543" s="63"/>
      <c r="E543" s="63"/>
      <c r="F543" s="534"/>
      <c r="G543" s="534"/>
      <c r="H543" s="63"/>
      <c r="I543" s="63"/>
      <c r="J543" s="63"/>
      <c r="K543" s="63"/>
    </row>
    <row r="544" spans="1:13">
      <c r="A544" s="63" t="s">
        <v>1168</v>
      </c>
      <c r="B544" s="63" t="s">
        <v>1743</v>
      </c>
      <c r="C544" s="63"/>
      <c r="D544" s="63"/>
      <c r="E544" s="63"/>
      <c r="F544" s="63"/>
      <c r="G544" s="63"/>
      <c r="H544" s="63"/>
      <c r="I544" s="63"/>
      <c r="J544" s="63"/>
      <c r="K544" s="63"/>
      <c r="L544" s="63"/>
      <c r="M544" s="63"/>
    </row>
    <row r="545" spans="1:13">
      <c r="A545" s="63"/>
      <c r="B545" s="63" t="s">
        <v>1744</v>
      </c>
      <c r="C545" s="63"/>
      <c r="D545" s="63"/>
      <c r="E545" s="63"/>
      <c r="F545" s="63"/>
      <c r="G545" s="63"/>
      <c r="H545" s="63"/>
      <c r="I545" s="63"/>
      <c r="J545" s="63"/>
      <c r="K545" s="63"/>
      <c r="L545" s="63"/>
      <c r="M545" s="63"/>
    </row>
    <row r="546" spans="1:13">
      <c r="A546" s="63"/>
      <c r="B546" s="63"/>
      <c r="C546" s="63"/>
      <c r="D546" s="63"/>
      <c r="E546" s="63"/>
      <c r="F546" s="63"/>
      <c r="G546" s="63"/>
      <c r="H546" s="63"/>
      <c r="I546" s="63"/>
      <c r="J546" s="63"/>
      <c r="K546" s="63"/>
      <c r="L546" s="63"/>
      <c r="M546" s="63"/>
    </row>
    <row r="547" spans="1:13">
      <c r="A547" s="63" t="s">
        <v>1500</v>
      </c>
      <c r="B547" s="63" t="s">
        <v>1745</v>
      </c>
      <c r="C547" s="63"/>
      <c r="D547" s="63"/>
      <c r="E547" s="63"/>
      <c r="F547" s="63"/>
      <c r="G547" s="63"/>
      <c r="H547" s="63"/>
      <c r="I547" s="63"/>
      <c r="J547" s="63"/>
      <c r="K547" s="63"/>
      <c r="L547" s="63"/>
      <c r="M547" s="63"/>
    </row>
    <row r="548" spans="1:13">
      <c r="A548" s="63"/>
      <c r="B548" s="63" t="s">
        <v>1746</v>
      </c>
      <c r="C548" s="63"/>
      <c r="D548" s="63"/>
      <c r="E548" s="63"/>
      <c r="F548" s="63"/>
      <c r="G548" s="63"/>
      <c r="H548" s="63"/>
      <c r="I548" s="63"/>
      <c r="J548" s="63"/>
      <c r="K548" s="63"/>
      <c r="L548" s="63"/>
      <c r="M548" s="63"/>
    </row>
    <row r="549" spans="1:13">
      <c r="A549" s="63"/>
      <c r="B549" s="63" t="s">
        <v>1747</v>
      </c>
      <c r="C549" s="63"/>
      <c r="D549" s="63"/>
      <c r="E549" s="63"/>
      <c r="F549" s="63"/>
      <c r="G549" s="63"/>
      <c r="H549" s="63"/>
      <c r="I549" s="63"/>
      <c r="J549" s="63"/>
      <c r="K549" s="63"/>
      <c r="L549" s="63"/>
      <c r="M549" s="63"/>
    </row>
    <row r="550" spans="1:13">
      <c r="A550" s="63"/>
      <c r="B550" s="63"/>
      <c r="C550" s="63"/>
      <c r="D550" s="63"/>
      <c r="E550" s="63"/>
      <c r="F550" s="63"/>
      <c r="G550" s="63"/>
      <c r="H550" s="63"/>
      <c r="I550" s="63"/>
      <c r="J550" s="63"/>
      <c r="K550" s="63"/>
      <c r="L550" s="63"/>
      <c r="M550" s="63"/>
    </row>
    <row r="551" spans="1:13">
      <c r="A551" s="63" t="s">
        <v>1502</v>
      </c>
      <c r="B551" s="63" t="s">
        <v>1748</v>
      </c>
      <c r="C551" s="63"/>
      <c r="D551" s="63"/>
      <c r="E551" s="63"/>
      <c r="F551" s="63"/>
      <c r="G551" s="63"/>
      <c r="H551" s="63"/>
      <c r="I551" s="63"/>
      <c r="J551" s="63"/>
      <c r="K551" s="63"/>
      <c r="L551" s="63"/>
      <c r="M551" s="63"/>
    </row>
    <row r="552" spans="1:13">
      <c r="A552" s="63"/>
      <c r="B552" s="63" t="s">
        <v>1749</v>
      </c>
      <c r="C552" s="63"/>
      <c r="D552" s="63"/>
      <c r="E552" s="63"/>
      <c r="F552" s="63"/>
      <c r="G552" s="63"/>
      <c r="H552" s="63"/>
      <c r="I552" s="63"/>
      <c r="J552" s="63"/>
      <c r="K552" s="63"/>
      <c r="L552" s="63"/>
      <c r="M552" s="63"/>
    </row>
    <row r="553" spans="1:13">
      <c r="A553" s="63"/>
      <c r="B553" s="63"/>
      <c r="C553" s="63"/>
      <c r="D553" s="63"/>
      <c r="E553" s="63"/>
      <c r="F553" s="63"/>
      <c r="G553" s="63"/>
      <c r="H553" s="63"/>
      <c r="I553" s="63"/>
      <c r="J553" s="63"/>
      <c r="K553" s="63"/>
      <c r="L553" s="63"/>
      <c r="M553" s="63"/>
    </row>
    <row r="554" spans="1:13">
      <c r="A554" s="63" t="s">
        <v>1750</v>
      </c>
      <c r="B554" s="63"/>
      <c r="C554" s="63"/>
      <c r="D554" s="63"/>
      <c r="E554" s="63"/>
      <c r="F554" s="63"/>
      <c r="G554" s="63"/>
      <c r="H554" s="63"/>
      <c r="I554" s="63"/>
      <c r="J554" s="63"/>
      <c r="K554" s="63"/>
      <c r="L554" s="63"/>
      <c r="M554" s="63"/>
    </row>
    <row r="555" spans="1:13">
      <c r="A555" s="81"/>
      <c r="B555" s="81"/>
      <c r="C555" s="81"/>
      <c r="D555" s="81"/>
      <c r="E555" s="81"/>
      <c r="F555" s="81"/>
      <c r="G555" s="81"/>
      <c r="H555" s="81"/>
      <c r="I555" s="81"/>
      <c r="J555" s="81"/>
      <c r="K555" s="81"/>
      <c r="L555" s="81"/>
      <c r="M555" s="81"/>
    </row>
    <row r="556" spans="1:13">
      <c r="A556" s="535" t="s">
        <v>1184</v>
      </c>
      <c r="B556" s="554"/>
      <c r="C556" s="535"/>
      <c r="D556" s="554" t="s">
        <v>1185</v>
      </c>
      <c r="E556" s="554" t="s">
        <v>1186</v>
      </c>
      <c r="F556" s="549" t="s">
        <v>1187</v>
      </c>
      <c r="G556" s="536"/>
      <c r="H556" s="536"/>
      <c r="I556" s="536"/>
      <c r="J556" s="536"/>
      <c r="K556" s="536"/>
      <c r="L556" s="536"/>
      <c r="M556" s="537"/>
    </row>
    <row r="557" spans="1:13">
      <c r="A557" s="538" t="s">
        <v>1188</v>
      </c>
      <c r="B557" s="543" t="s">
        <v>311</v>
      </c>
      <c r="C557" s="538" t="s">
        <v>1189</v>
      </c>
      <c r="D557" s="543" t="s">
        <v>1190</v>
      </c>
      <c r="E557" s="538" t="s">
        <v>1191</v>
      </c>
      <c r="F557" s="539" t="s">
        <v>1192</v>
      </c>
      <c r="G557" s="540"/>
      <c r="H557" s="539" t="s">
        <v>1193</v>
      </c>
      <c r="I557" s="540"/>
      <c r="J557" s="539" t="s">
        <v>1194</v>
      </c>
      <c r="K557" s="540"/>
      <c r="L557" s="555" t="s">
        <v>1195</v>
      </c>
      <c r="M557" s="540"/>
    </row>
    <row r="558" spans="1:13">
      <c r="A558" s="541" t="s">
        <v>11</v>
      </c>
      <c r="B558" s="543"/>
      <c r="C558" s="543"/>
      <c r="D558" s="543"/>
      <c r="E558" s="538"/>
      <c r="F558" s="542"/>
      <c r="G558" s="543"/>
      <c r="H558" s="544"/>
      <c r="I558" s="543"/>
      <c r="J558" s="544"/>
      <c r="K558" s="543"/>
      <c r="L558" s="544"/>
      <c r="M558" s="543"/>
    </row>
    <row r="559" spans="1:13">
      <c r="A559" s="545">
        <v>1</v>
      </c>
      <c r="B559" s="545">
        <v>2</v>
      </c>
      <c r="C559" s="545">
        <v>3</v>
      </c>
      <c r="D559" s="545">
        <v>4</v>
      </c>
      <c r="E559" s="545">
        <v>5</v>
      </c>
      <c r="F559" s="546"/>
      <c r="G559" s="547">
        <v>6</v>
      </c>
      <c r="H559" s="546"/>
      <c r="I559" s="547">
        <v>7</v>
      </c>
      <c r="J559" s="548"/>
      <c r="K559" s="547">
        <v>8</v>
      </c>
      <c r="L559" s="548"/>
      <c r="M559" s="547">
        <v>9</v>
      </c>
    </row>
    <row r="560" spans="1:13">
      <c r="A560" s="416"/>
      <c r="B560" s="221" t="s">
        <v>1751</v>
      </c>
      <c r="C560" s="59" t="s">
        <v>1752</v>
      </c>
      <c r="D560" s="579" t="s">
        <v>1753</v>
      </c>
      <c r="E560" s="237" t="s">
        <v>1754</v>
      </c>
      <c r="F560" s="40"/>
      <c r="G560" s="78"/>
      <c r="H560" s="52"/>
      <c r="I560" s="78"/>
      <c r="J560" s="52"/>
      <c r="K560" s="78"/>
      <c r="L560" s="52"/>
      <c r="M560" s="78"/>
    </row>
    <row r="561" spans="1:13">
      <c r="A561" s="38" t="s">
        <v>1196</v>
      </c>
      <c r="B561" s="78" t="s">
        <v>1755</v>
      </c>
      <c r="C561" s="39" t="s">
        <v>1756</v>
      </c>
      <c r="D561" s="580" t="s">
        <v>1757</v>
      </c>
      <c r="E561" s="39" t="s">
        <v>1758</v>
      </c>
      <c r="F561" s="40"/>
      <c r="G561" s="78"/>
      <c r="H561" s="52"/>
      <c r="I561" s="78"/>
      <c r="J561" s="52"/>
      <c r="K561" s="78"/>
      <c r="L561" s="52"/>
      <c r="M561" s="78"/>
    </row>
    <row r="562" spans="1:13">
      <c r="A562" s="38" t="s">
        <v>1200</v>
      </c>
      <c r="B562" s="78" t="s">
        <v>1759</v>
      </c>
      <c r="C562" s="39"/>
      <c r="D562" s="180" t="s">
        <v>1760</v>
      </c>
      <c r="E562" s="78" t="s">
        <v>1761</v>
      </c>
      <c r="F562" s="40"/>
      <c r="G562" s="78"/>
      <c r="H562" s="52"/>
      <c r="I562" s="78"/>
      <c r="J562" s="52"/>
      <c r="K562" s="78"/>
      <c r="L562" s="52"/>
      <c r="M562" s="78"/>
    </row>
    <row r="563" spans="1:13">
      <c r="A563" s="38" t="s">
        <v>1418</v>
      </c>
      <c r="C563" s="124"/>
      <c r="D563" s="39" t="s">
        <v>1762</v>
      </c>
      <c r="E563" s="125"/>
      <c r="F563" s="40"/>
      <c r="G563" s="78"/>
      <c r="H563" s="52"/>
      <c r="I563" s="78"/>
      <c r="J563" s="52"/>
      <c r="K563" s="78"/>
      <c r="L563" s="52"/>
      <c r="M563" s="78"/>
    </row>
    <row r="564" spans="1:13">
      <c r="A564" s="38" t="s">
        <v>1763</v>
      </c>
      <c r="C564" s="39"/>
      <c r="D564" s="39" t="s">
        <v>1764</v>
      </c>
      <c r="E564" s="125"/>
      <c r="F564" s="40"/>
      <c r="G564" s="78"/>
      <c r="H564" s="52"/>
      <c r="I564" s="78"/>
      <c r="J564" s="52"/>
      <c r="K564" s="78"/>
      <c r="L564" s="52"/>
      <c r="M564" s="78"/>
    </row>
    <row r="565" spans="1:13">
      <c r="A565" s="39"/>
      <c r="C565" s="39"/>
      <c r="D565" s="39" t="s">
        <v>1765</v>
      </c>
      <c r="E565" s="125"/>
      <c r="F565" s="40"/>
      <c r="G565" s="78"/>
      <c r="H565" s="52"/>
      <c r="I565" s="78"/>
      <c r="J565" s="52"/>
      <c r="K565" s="78"/>
      <c r="L565" s="52"/>
      <c r="M565" s="78"/>
    </row>
    <row r="566" spans="1:13">
      <c r="A566" s="47"/>
      <c r="B566" s="248"/>
      <c r="C566" s="47"/>
      <c r="D566" s="127"/>
      <c r="E566" s="248"/>
      <c r="F566" s="80"/>
      <c r="G566" s="248"/>
      <c r="H566" s="81"/>
      <c r="I566" s="248"/>
      <c r="J566" s="81"/>
      <c r="K566" s="248"/>
      <c r="L566" s="81"/>
      <c r="M566" s="248"/>
    </row>
    <row r="567" spans="1:13">
      <c r="A567" s="39"/>
      <c r="B567" s="39" t="s">
        <v>1766</v>
      </c>
      <c r="C567" s="39" t="s">
        <v>1767</v>
      </c>
      <c r="D567" s="180" t="s">
        <v>1768</v>
      </c>
      <c r="E567" s="78" t="s">
        <v>1769</v>
      </c>
      <c r="F567" s="63"/>
      <c r="G567" s="78"/>
      <c r="H567" s="63"/>
      <c r="I567" s="78"/>
      <c r="J567" s="63"/>
      <c r="K567" s="78"/>
      <c r="L567" s="63"/>
      <c r="M567" s="78"/>
    </row>
    <row r="568" spans="1:13">
      <c r="A568" s="39"/>
      <c r="B568" s="39" t="s">
        <v>1770</v>
      </c>
      <c r="C568" s="39" t="s">
        <v>1771</v>
      </c>
      <c r="D568" s="39" t="s">
        <v>1772</v>
      </c>
      <c r="E568" s="39" t="s">
        <v>1773</v>
      </c>
      <c r="F568" s="63"/>
      <c r="G568" s="78"/>
      <c r="H568" s="63"/>
      <c r="I568" s="78"/>
      <c r="J568" s="63"/>
      <c r="K568" s="78"/>
      <c r="L568" s="63"/>
      <c r="M568" s="78"/>
    </row>
    <row r="569" spans="1:13">
      <c r="A569" s="39"/>
      <c r="B569" s="39"/>
      <c r="C569" s="39"/>
      <c r="D569" s="39"/>
      <c r="E569" s="39" t="s">
        <v>1774</v>
      </c>
      <c r="F569" s="63"/>
      <c r="G569" s="78"/>
      <c r="H569" s="63"/>
      <c r="I569" s="78"/>
      <c r="J569" s="63"/>
      <c r="K569" s="78"/>
      <c r="L569" s="63"/>
      <c r="M569" s="78"/>
    </row>
    <row r="570" spans="1:13">
      <c r="A570" s="47"/>
      <c r="B570" s="47"/>
      <c r="C570" s="47"/>
      <c r="D570" s="47"/>
      <c r="E570" s="127"/>
      <c r="F570" s="81"/>
      <c r="G570" s="248"/>
      <c r="H570" s="81"/>
      <c r="I570" s="248"/>
      <c r="J570" s="81"/>
      <c r="K570" s="248"/>
      <c r="L570" s="81"/>
      <c r="M570" s="248"/>
    </row>
    <row r="571" spans="1:13">
      <c r="A571" s="52"/>
      <c r="B571" s="52"/>
      <c r="C571" s="52"/>
      <c r="D571" s="581"/>
      <c r="E571" s="52"/>
      <c r="F571" s="52"/>
      <c r="G571" s="52"/>
      <c r="H571" s="52"/>
      <c r="I571" s="52"/>
      <c r="J571" s="52"/>
      <c r="K571" s="52"/>
      <c r="L571" s="52"/>
      <c r="M571" s="52"/>
    </row>
    <row r="572" spans="1:13">
      <c r="A572" s="52"/>
      <c r="B572" s="52"/>
      <c r="C572" s="52"/>
      <c r="D572" s="52"/>
      <c r="E572" s="52"/>
      <c r="F572" s="52"/>
      <c r="G572" s="52"/>
      <c r="H572" s="52"/>
      <c r="I572" s="52"/>
      <c r="J572" s="52"/>
      <c r="K572" s="52"/>
      <c r="L572" s="52"/>
      <c r="M572" s="52"/>
    </row>
    <row r="573" spans="1:13">
      <c r="A573" s="52"/>
      <c r="B573" s="52"/>
      <c r="C573" s="52"/>
      <c r="D573" s="52"/>
      <c r="E573" s="52"/>
      <c r="F573" s="52"/>
      <c r="G573" s="52"/>
      <c r="H573" s="52"/>
      <c r="I573" s="52"/>
      <c r="J573" s="52"/>
      <c r="K573" s="52"/>
      <c r="L573" s="52"/>
      <c r="M573" s="52"/>
    </row>
    <row r="574" spans="1:13">
      <c r="A574" s="530" t="s">
        <v>1398</v>
      </c>
      <c r="B574" s="366"/>
      <c r="D574" s="366"/>
      <c r="E574" s="6"/>
    </row>
    <row r="575" spans="1:13">
      <c r="A575" s="530" t="s">
        <v>1775</v>
      </c>
      <c r="B575" s="366"/>
      <c r="D575" s="366"/>
      <c r="E575" s="6"/>
    </row>
    <row r="576" spans="1:13">
      <c r="A576" s="530"/>
      <c r="B576" s="366"/>
      <c r="D576" s="366"/>
      <c r="E576" s="6"/>
    </row>
    <row r="577" spans="1:13">
      <c r="B577" s="366"/>
      <c r="D577" s="366"/>
      <c r="E577" s="6"/>
    </row>
    <row r="578" spans="1:13">
      <c r="A578" s="535" t="s">
        <v>1184</v>
      </c>
      <c r="B578" s="535"/>
      <c r="C578" s="535"/>
      <c r="D578" s="554" t="s">
        <v>1185</v>
      </c>
      <c r="E578" s="554" t="s">
        <v>1186</v>
      </c>
      <c r="F578" s="536" t="s">
        <v>1187</v>
      </c>
      <c r="G578" s="536"/>
      <c r="H578" s="536"/>
      <c r="I578" s="536"/>
      <c r="J578" s="536"/>
      <c r="K578" s="536"/>
      <c r="L578" s="536"/>
      <c r="M578" s="537"/>
    </row>
    <row r="579" spans="1:13">
      <c r="A579" s="538" t="s">
        <v>1188</v>
      </c>
      <c r="B579" s="538" t="s">
        <v>311</v>
      </c>
      <c r="C579" s="538" t="s">
        <v>1189</v>
      </c>
      <c r="D579" s="543" t="s">
        <v>1190</v>
      </c>
      <c r="E579" s="543" t="s">
        <v>1191</v>
      </c>
      <c r="F579" s="555" t="s">
        <v>1192</v>
      </c>
      <c r="G579" s="540"/>
      <c r="H579" s="555" t="s">
        <v>1193</v>
      </c>
      <c r="I579" s="540"/>
      <c r="J579" s="555" t="s">
        <v>1194</v>
      </c>
      <c r="K579" s="540"/>
      <c r="L579" s="555" t="s">
        <v>1195</v>
      </c>
      <c r="M579" s="540"/>
    </row>
    <row r="580" spans="1:13">
      <c r="A580" s="541" t="s">
        <v>11</v>
      </c>
      <c r="B580" s="538"/>
      <c r="C580" s="538"/>
      <c r="D580" s="543"/>
      <c r="E580" s="543"/>
      <c r="F580" s="544"/>
      <c r="G580" s="543"/>
      <c r="H580" s="544"/>
      <c r="I580" s="543"/>
      <c r="J580" s="544"/>
      <c r="K580" s="543"/>
      <c r="L580" s="544"/>
      <c r="M580" s="543"/>
    </row>
    <row r="581" spans="1:13">
      <c r="A581" s="545">
        <v>1</v>
      </c>
      <c r="B581" s="545">
        <v>2</v>
      </c>
      <c r="C581" s="545">
        <v>3</v>
      </c>
      <c r="D581" s="545">
        <v>4</v>
      </c>
      <c r="E581" s="545">
        <v>5</v>
      </c>
      <c r="F581" s="548"/>
      <c r="G581" s="547">
        <v>6</v>
      </c>
      <c r="H581" s="548"/>
      <c r="I581" s="547">
        <v>7</v>
      </c>
      <c r="J581" s="548"/>
      <c r="K581" s="547">
        <v>8</v>
      </c>
      <c r="L581" s="548"/>
      <c r="M581" s="547">
        <v>9</v>
      </c>
    </row>
    <row r="582" spans="1:13">
      <c r="A582" s="39"/>
      <c r="B582" s="39" t="s">
        <v>1776</v>
      </c>
      <c r="C582" s="39" t="s">
        <v>1777</v>
      </c>
      <c r="D582" s="180" t="s">
        <v>1778</v>
      </c>
      <c r="E582" s="39" t="s">
        <v>1777</v>
      </c>
      <c r="F582" s="63"/>
      <c r="G582" s="78"/>
      <c r="H582" s="63"/>
      <c r="I582" s="78"/>
      <c r="J582" s="63"/>
      <c r="K582" s="78"/>
      <c r="L582" s="63"/>
      <c r="M582" s="78"/>
    </row>
    <row r="583" spans="1:13">
      <c r="A583" s="39"/>
      <c r="B583" s="39" t="s">
        <v>1779</v>
      </c>
      <c r="C583" s="39" t="s">
        <v>1780</v>
      </c>
      <c r="D583" s="39" t="s">
        <v>1781</v>
      </c>
      <c r="E583" s="39" t="s">
        <v>1767</v>
      </c>
      <c r="F583" s="63"/>
      <c r="G583" s="78"/>
      <c r="H583" s="63"/>
      <c r="I583" s="78"/>
      <c r="J583" s="63"/>
      <c r="K583" s="78"/>
      <c r="L583" s="63"/>
      <c r="M583" s="78"/>
    </row>
    <row r="584" spans="1:13">
      <c r="A584" s="39"/>
      <c r="B584" s="39" t="s">
        <v>1782</v>
      </c>
      <c r="C584" s="39" t="s">
        <v>1783</v>
      </c>
      <c r="D584" s="39" t="s">
        <v>1784</v>
      </c>
      <c r="E584" s="39" t="s">
        <v>1785</v>
      </c>
      <c r="F584" s="63"/>
      <c r="G584" s="78"/>
      <c r="H584" s="63"/>
      <c r="I584" s="78"/>
      <c r="J584" s="63"/>
      <c r="K584" s="78"/>
      <c r="L584" s="63"/>
      <c r="M584" s="78"/>
    </row>
    <row r="585" spans="1:13">
      <c r="A585" s="39"/>
      <c r="B585" s="39" t="s">
        <v>1786</v>
      </c>
      <c r="C585" s="39"/>
      <c r="D585" s="39"/>
      <c r="E585" s="39" t="s">
        <v>1787</v>
      </c>
      <c r="F585" s="63"/>
      <c r="G585" s="78"/>
      <c r="H585" s="63"/>
      <c r="I585" s="78"/>
      <c r="J585" s="63"/>
      <c r="K585" s="78"/>
      <c r="L585" s="63"/>
      <c r="M585" s="78"/>
    </row>
    <row r="586" spans="1:13">
      <c r="A586" s="39"/>
      <c r="B586" s="39"/>
      <c r="C586" s="39"/>
      <c r="D586" s="39"/>
      <c r="E586" s="39" t="s">
        <v>1788</v>
      </c>
      <c r="F586" s="63"/>
      <c r="G586" s="78"/>
      <c r="H586" s="63"/>
      <c r="I586" s="78"/>
      <c r="J586" s="63"/>
      <c r="K586" s="78"/>
      <c r="L586" s="63"/>
      <c r="M586" s="78"/>
    </row>
    <row r="587" spans="1:13">
      <c r="A587" s="47"/>
      <c r="B587" s="47"/>
      <c r="C587" s="47"/>
      <c r="D587" s="47"/>
      <c r="E587" s="127"/>
      <c r="F587" s="81"/>
      <c r="G587" s="248"/>
      <c r="H587" s="81"/>
      <c r="I587" s="248"/>
      <c r="J587" s="81"/>
      <c r="K587" s="248"/>
      <c r="L587" s="81"/>
      <c r="M587" s="248"/>
    </row>
    <row r="588" spans="1:13">
      <c r="A588" s="39"/>
      <c r="B588" s="39" t="s">
        <v>1789</v>
      </c>
      <c r="C588" s="39" t="s">
        <v>1790</v>
      </c>
      <c r="D588" s="39" t="s">
        <v>1791</v>
      </c>
      <c r="E588" s="39" t="s">
        <v>1792</v>
      </c>
      <c r="F588" s="52"/>
      <c r="G588" s="78"/>
      <c r="H588" s="52"/>
      <c r="I588" s="78"/>
      <c r="J588" s="52"/>
      <c r="K588" s="78"/>
      <c r="L588" s="52"/>
      <c r="M588" s="78"/>
    </row>
    <row r="589" spans="1:13">
      <c r="A589" s="39"/>
      <c r="B589" s="63" t="s">
        <v>1793</v>
      </c>
      <c r="C589" s="39" t="s">
        <v>1794</v>
      </c>
      <c r="D589" s="78"/>
      <c r="E589" s="78" t="s">
        <v>1795</v>
      </c>
      <c r="F589" s="63"/>
      <c r="G589" s="78"/>
      <c r="H589" s="63"/>
      <c r="I589" s="78"/>
      <c r="J589" s="63"/>
      <c r="K589" s="78"/>
      <c r="L589" s="63"/>
      <c r="M589" s="78"/>
    </row>
    <row r="590" spans="1:13">
      <c r="A590" s="47"/>
      <c r="B590" s="47" t="s">
        <v>1794</v>
      </c>
      <c r="C590" s="81" t="s">
        <v>1796</v>
      </c>
      <c r="D590" s="47"/>
      <c r="E590" s="47" t="s">
        <v>1797</v>
      </c>
      <c r="F590" s="81"/>
      <c r="G590" s="248"/>
      <c r="H590" s="81"/>
      <c r="I590" s="248"/>
      <c r="J590" s="81"/>
      <c r="K590" s="248"/>
      <c r="L590" s="81"/>
      <c r="M590" s="248"/>
    </row>
    <row r="591" spans="1:13">
      <c r="A591" s="39"/>
      <c r="B591" s="39" t="s">
        <v>1798</v>
      </c>
      <c r="C591" s="39" t="s">
        <v>1799</v>
      </c>
      <c r="D591" s="39" t="s">
        <v>1800</v>
      </c>
      <c r="E591" s="59" t="s">
        <v>1801</v>
      </c>
      <c r="F591" s="63"/>
      <c r="G591" s="78"/>
      <c r="H591" s="63"/>
      <c r="I591" s="78"/>
      <c r="J591" s="63"/>
      <c r="K591" s="78"/>
      <c r="L591" s="63"/>
      <c r="M591" s="78"/>
    </row>
    <row r="592" spans="1:13">
      <c r="A592" s="39"/>
      <c r="B592" s="39" t="s">
        <v>1802</v>
      </c>
      <c r="C592" s="39" t="s">
        <v>1516</v>
      </c>
      <c r="D592" s="39" t="s">
        <v>1803</v>
      </c>
      <c r="E592" s="39" t="s">
        <v>1804</v>
      </c>
      <c r="F592" s="63"/>
      <c r="G592" s="78"/>
      <c r="H592" s="63"/>
      <c r="I592" s="78"/>
      <c r="J592" s="63"/>
      <c r="K592" s="78"/>
      <c r="L592" s="63"/>
      <c r="M592" s="78"/>
    </row>
    <row r="593" spans="1:13">
      <c r="A593" s="39"/>
      <c r="B593" s="39" t="s">
        <v>1799</v>
      </c>
      <c r="C593" s="39"/>
      <c r="D593" s="39"/>
      <c r="E593" s="39" t="s">
        <v>1572</v>
      </c>
      <c r="F593" s="63"/>
      <c r="G593" s="78"/>
      <c r="H593" s="63"/>
      <c r="I593" s="78"/>
      <c r="J593" s="63"/>
      <c r="K593" s="78"/>
      <c r="L593" s="63"/>
      <c r="M593" s="78"/>
    </row>
    <row r="594" spans="1:13">
      <c r="A594" s="47"/>
      <c r="B594" s="47"/>
      <c r="C594" s="47"/>
      <c r="D594" s="47"/>
      <c r="E594" s="47" t="s">
        <v>1585</v>
      </c>
      <c r="F594" s="81"/>
      <c r="G594" s="248"/>
      <c r="H594" s="81"/>
      <c r="I594" s="248"/>
      <c r="J594" s="81"/>
      <c r="K594" s="248"/>
      <c r="L594" s="81"/>
      <c r="M594" s="248"/>
    </row>
    <row r="595" spans="1:13">
      <c r="A595" s="39"/>
      <c r="B595" s="39" t="s">
        <v>1805</v>
      </c>
      <c r="C595" s="39" t="s">
        <v>1806</v>
      </c>
      <c r="D595" s="39" t="s">
        <v>1807</v>
      </c>
      <c r="E595" s="39" t="s">
        <v>1808</v>
      </c>
      <c r="F595" s="52"/>
      <c r="G595" s="78"/>
      <c r="H595" s="52"/>
      <c r="I595" s="78"/>
      <c r="J595" s="52"/>
      <c r="K595" s="78"/>
      <c r="L595" s="52"/>
      <c r="M595" s="78"/>
    </row>
    <row r="596" spans="1:13">
      <c r="A596" s="39"/>
      <c r="B596" s="39" t="s">
        <v>1809</v>
      </c>
      <c r="C596" s="39" t="s">
        <v>1810</v>
      </c>
      <c r="D596" s="39" t="s">
        <v>1811</v>
      </c>
      <c r="E596" s="39" t="s">
        <v>1812</v>
      </c>
      <c r="F596" s="52"/>
      <c r="G596" s="78"/>
      <c r="H596" s="52"/>
      <c r="I596" s="78"/>
      <c r="J596" s="52"/>
      <c r="K596" s="78"/>
      <c r="L596" s="52"/>
      <c r="M596" s="78"/>
    </row>
    <row r="597" spans="1:13">
      <c r="A597" s="39"/>
      <c r="B597" s="39" t="s">
        <v>1813</v>
      </c>
      <c r="C597" s="39"/>
      <c r="D597" s="39"/>
      <c r="E597" s="39" t="s">
        <v>1814</v>
      </c>
      <c r="F597" s="52"/>
      <c r="G597" s="78"/>
      <c r="H597" s="52"/>
      <c r="I597" s="78"/>
      <c r="J597" s="52"/>
      <c r="K597" s="78"/>
      <c r="L597" s="52"/>
      <c r="M597" s="78"/>
    </row>
    <row r="598" spans="1:13">
      <c r="A598" s="47"/>
      <c r="B598" s="47" t="s">
        <v>1815</v>
      </c>
      <c r="C598" s="47"/>
      <c r="D598" s="47"/>
      <c r="E598" s="47" t="s">
        <v>1816</v>
      </c>
      <c r="F598" s="81"/>
      <c r="G598" s="248"/>
      <c r="H598" s="81"/>
      <c r="I598" s="248"/>
      <c r="J598" s="81"/>
      <c r="K598" s="248"/>
      <c r="L598" s="81"/>
      <c r="M598" s="248"/>
    </row>
    <row r="599" spans="1:13">
      <c r="A599" s="39"/>
      <c r="B599" s="39" t="s">
        <v>1817</v>
      </c>
      <c r="C599" s="39" t="s">
        <v>1818</v>
      </c>
      <c r="D599" s="39" t="s">
        <v>1819</v>
      </c>
      <c r="E599" s="39" t="s">
        <v>1820</v>
      </c>
      <c r="F599" s="52"/>
      <c r="G599" s="78"/>
      <c r="H599" s="52"/>
      <c r="I599" s="78"/>
      <c r="J599" s="52"/>
      <c r="K599" s="78"/>
      <c r="L599" s="52"/>
      <c r="M599" s="78"/>
    </row>
    <row r="600" spans="1:13">
      <c r="A600" s="39"/>
      <c r="B600" s="39" t="s">
        <v>1821</v>
      </c>
      <c r="C600" s="39"/>
      <c r="D600" s="39" t="s">
        <v>1822</v>
      </c>
      <c r="E600" s="39" t="s">
        <v>1572</v>
      </c>
      <c r="F600" s="52"/>
      <c r="G600" s="78"/>
      <c r="H600" s="52"/>
      <c r="I600" s="78"/>
      <c r="J600" s="52"/>
      <c r="K600" s="78"/>
      <c r="L600" s="52"/>
      <c r="M600" s="78"/>
    </row>
    <row r="601" spans="1:13">
      <c r="A601" s="39"/>
      <c r="B601" s="39" t="s">
        <v>1823</v>
      </c>
      <c r="C601" s="39"/>
      <c r="D601" s="39"/>
      <c r="E601" s="39" t="s">
        <v>1585</v>
      </c>
      <c r="F601" s="52"/>
      <c r="G601" s="78"/>
      <c r="H601" s="52"/>
      <c r="I601" s="78"/>
      <c r="J601" s="52"/>
      <c r="K601" s="78"/>
      <c r="L601" s="52"/>
      <c r="M601" s="78"/>
    </row>
    <row r="602" spans="1:13">
      <c r="A602" s="47"/>
      <c r="B602" s="47" t="s">
        <v>1824</v>
      </c>
      <c r="C602" s="47"/>
      <c r="D602" s="47"/>
      <c r="E602" s="47"/>
      <c r="F602" s="81"/>
      <c r="G602" s="248"/>
      <c r="H602" s="81"/>
      <c r="I602" s="248"/>
      <c r="J602" s="81"/>
      <c r="K602" s="248"/>
      <c r="L602" s="81"/>
      <c r="M602" s="248"/>
    </row>
    <row r="603" spans="1:13">
      <c r="A603" s="39"/>
      <c r="B603" s="39" t="s">
        <v>1825</v>
      </c>
      <c r="C603" s="39" t="s">
        <v>1826</v>
      </c>
      <c r="D603" s="39" t="s">
        <v>1827</v>
      </c>
      <c r="E603" s="39" t="s">
        <v>1827</v>
      </c>
      <c r="F603" s="52"/>
      <c r="G603" s="78"/>
      <c r="H603" s="52"/>
      <c r="I603" s="78"/>
      <c r="J603" s="52"/>
      <c r="K603" s="78"/>
      <c r="L603" s="52"/>
      <c r="M603" s="78"/>
    </row>
    <row r="604" spans="1:13">
      <c r="A604" s="39"/>
      <c r="B604" s="39" t="s">
        <v>1828</v>
      </c>
      <c r="C604" s="39"/>
      <c r="D604" s="39" t="s">
        <v>1829</v>
      </c>
      <c r="E604" s="39" t="s">
        <v>1572</v>
      </c>
      <c r="F604" s="52"/>
      <c r="G604" s="78"/>
      <c r="H604" s="52"/>
      <c r="I604" s="78"/>
      <c r="J604" s="52"/>
      <c r="K604" s="78"/>
      <c r="L604" s="52"/>
      <c r="M604" s="78"/>
    </row>
    <row r="605" spans="1:13">
      <c r="A605" s="39"/>
      <c r="B605" s="39" t="s">
        <v>1830</v>
      </c>
      <c r="C605" s="39"/>
      <c r="D605" s="39" t="s">
        <v>1831</v>
      </c>
      <c r="E605" s="39" t="s">
        <v>1585</v>
      </c>
      <c r="F605" s="52"/>
      <c r="G605" s="78"/>
      <c r="H605" s="52"/>
      <c r="I605" s="78"/>
      <c r="J605" s="52"/>
      <c r="K605" s="78"/>
      <c r="L605" s="52"/>
      <c r="M605" s="78"/>
    </row>
    <row r="606" spans="1:13">
      <c r="A606" s="39"/>
      <c r="B606" s="39" t="s">
        <v>1832</v>
      </c>
      <c r="C606" s="39"/>
      <c r="D606" s="39" t="s">
        <v>1833</v>
      </c>
      <c r="E606" s="39"/>
      <c r="F606" s="52"/>
      <c r="G606" s="78"/>
      <c r="H606" s="52"/>
      <c r="I606" s="78"/>
      <c r="J606" s="52"/>
      <c r="K606" s="78"/>
      <c r="L606" s="52"/>
      <c r="M606" s="78"/>
    </row>
    <row r="607" spans="1:13">
      <c r="A607" s="39"/>
      <c r="B607" s="39" t="s">
        <v>1834</v>
      </c>
      <c r="C607" s="39"/>
      <c r="D607" s="39" t="s">
        <v>1835</v>
      </c>
      <c r="E607" s="39"/>
      <c r="F607" s="52"/>
      <c r="G607" s="78"/>
      <c r="H607" s="52"/>
      <c r="I607" s="78"/>
      <c r="J607" s="52"/>
      <c r="K607" s="78"/>
      <c r="L607" s="52"/>
      <c r="M607" s="78"/>
    </row>
    <row r="608" spans="1:13">
      <c r="A608" s="47"/>
      <c r="B608" s="127"/>
      <c r="C608" s="47"/>
      <c r="D608" s="127"/>
      <c r="E608" s="248"/>
      <c r="F608" s="81"/>
      <c r="G608" s="248"/>
      <c r="H608" s="81"/>
      <c r="I608" s="248"/>
      <c r="J608" s="81"/>
      <c r="K608" s="248"/>
      <c r="L608" s="81"/>
      <c r="M608" s="248"/>
    </row>
    <row r="609" spans="1:13">
      <c r="A609" s="52"/>
      <c r="B609" s="52"/>
      <c r="C609" s="86"/>
      <c r="D609" s="52"/>
      <c r="E609" s="52"/>
      <c r="F609" s="52"/>
      <c r="G609" s="53"/>
      <c r="H609" s="52"/>
      <c r="I609" s="53"/>
      <c r="J609" s="52"/>
      <c r="K609" s="53"/>
      <c r="L609" s="52"/>
      <c r="M609" s="53"/>
    </row>
    <row r="610" spans="1:13">
      <c r="A610" s="52"/>
      <c r="B610" s="52"/>
      <c r="C610" s="86"/>
      <c r="D610" s="52"/>
      <c r="E610" s="52"/>
      <c r="F610" s="52"/>
      <c r="G610" s="53"/>
      <c r="H610" s="52"/>
      <c r="I610" s="53"/>
      <c r="J610" s="52"/>
      <c r="K610" s="53"/>
      <c r="L610" s="52"/>
      <c r="M610" s="53"/>
    </row>
    <row r="611" spans="1:13">
      <c r="A611" s="530" t="s">
        <v>1398</v>
      </c>
      <c r="B611" s="366"/>
      <c r="D611" s="366"/>
      <c r="E611" s="6"/>
    </row>
    <row r="612" spans="1:13">
      <c r="A612" s="530" t="s">
        <v>1629</v>
      </c>
      <c r="B612" s="366"/>
      <c r="D612" s="366"/>
      <c r="E612" s="6"/>
    </row>
    <row r="613" spans="1:13">
      <c r="A613" s="530"/>
      <c r="B613" s="366"/>
      <c r="D613" s="366"/>
      <c r="E613" s="6"/>
    </row>
    <row r="614" spans="1:13">
      <c r="B614" s="366"/>
      <c r="D614" s="366"/>
      <c r="E614" s="6"/>
    </row>
    <row r="615" spans="1:13">
      <c r="A615" s="535" t="s">
        <v>1184</v>
      </c>
      <c r="B615" s="535"/>
      <c r="C615" s="535"/>
      <c r="D615" s="554" t="s">
        <v>1185</v>
      </c>
      <c r="E615" s="554" t="s">
        <v>1186</v>
      </c>
      <c r="F615" s="536" t="s">
        <v>1187</v>
      </c>
      <c r="G615" s="536"/>
      <c r="H615" s="536"/>
      <c r="I615" s="536"/>
      <c r="J615" s="536"/>
      <c r="K615" s="536"/>
      <c r="L615" s="536"/>
      <c r="M615" s="537"/>
    </row>
    <row r="616" spans="1:13">
      <c r="A616" s="538" t="s">
        <v>1188</v>
      </c>
      <c r="B616" s="538" t="s">
        <v>311</v>
      </c>
      <c r="C616" s="538" t="s">
        <v>1189</v>
      </c>
      <c r="D616" s="543" t="s">
        <v>1190</v>
      </c>
      <c r="E616" s="543" t="s">
        <v>1191</v>
      </c>
      <c r="F616" s="555" t="s">
        <v>1192</v>
      </c>
      <c r="G616" s="540"/>
      <c r="H616" s="555" t="s">
        <v>1193</v>
      </c>
      <c r="I616" s="540"/>
      <c r="J616" s="555" t="s">
        <v>1194</v>
      </c>
      <c r="K616" s="540"/>
      <c r="L616" s="555" t="s">
        <v>1195</v>
      </c>
      <c r="M616" s="540"/>
    </row>
    <row r="617" spans="1:13">
      <c r="A617" s="541" t="s">
        <v>11</v>
      </c>
      <c r="B617" s="538"/>
      <c r="C617" s="538"/>
      <c r="D617" s="543"/>
      <c r="E617" s="543"/>
      <c r="F617" s="544"/>
      <c r="G617" s="543"/>
      <c r="H617" s="544"/>
      <c r="I617" s="543"/>
      <c r="J617" s="544"/>
      <c r="K617" s="543"/>
      <c r="L617" s="544"/>
      <c r="M617" s="543"/>
    </row>
    <row r="618" spans="1:13">
      <c r="A618" s="545">
        <v>1</v>
      </c>
      <c r="B618" s="545">
        <v>2</v>
      </c>
      <c r="C618" s="545">
        <v>3</v>
      </c>
      <c r="D618" s="545">
        <v>4</v>
      </c>
      <c r="E618" s="545">
        <v>5</v>
      </c>
      <c r="F618" s="548"/>
      <c r="G618" s="547">
        <v>6</v>
      </c>
      <c r="H618" s="548"/>
      <c r="I618" s="547">
        <v>7</v>
      </c>
      <c r="J618" s="548"/>
      <c r="K618" s="547">
        <v>8</v>
      </c>
      <c r="L618" s="548"/>
      <c r="M618" s="547">
        <v>9</v>
      </c>
    </row>
    <row r="619" spans="1:13">
      <c r="A619" s="39"/>
      <c r="B619" s="39" t="s">
        <v>1836</v>
      </c>
      <c r="C619" s="39" t="s">
        <v>1837</v>
      </c>
      <c r="D619" s="39" t="s">
        <v>1838</v>
      </c>
      <c r="E619" s="39" t="s">
        <v>1839</v>
      </c>
      <c r="F619" s="52"/>
      <c r="G619" s="78"/>
      <c r="H619" s="52"/>
      <c r="I619" s="78"/>
      <c r="J619" s="52"/>
      <c r="K619" s="78"/>
      <c r="L619" s="52"/>
      <c r="M619" s="78"/>
    </row>
    <row r="620" spans="1:13">
      <c r="A620" s="39"/>
      <c r="B620" s="39" t="s">
        <v>1840</v>
      </c>
      <c r="C620" s="39" t="s">
        <v>1841</v>
      </c>
      <c r="D620" s="39" t="s">
        <v>1842</v>
      </c>
      <c r="E620" s="39" t="s">
        <v>1566</v>
      </c>
      <c r="F620" s="52"/>
      <c r="G620" s="78"/>
      <c r="H620" s="52"/>
      <c r="I620" s="78"/>
      <c r="J620" s="52"/>
      <c r="K620" s="78"/>
      <c r="L620" s="52"/>
      <c r="M620" s="78"/>
    </row>
    <row r="621" spans="1:13">
      <c r="A621" s="39"/>
      <c r="B621" s="39" t="s">
        <v>1843</v>
      </c>
      <c r="C621" s="39" t="s">
        <v>1844</v>
      </c>
      <c r="D621" s="39" t="s">
        <v>1845</v>
      </c>
      <c r="E621" s="39"/>
      <c r="F621" s="52"/>
      <c r="G621" s="78"/>
      <c r="H621" s="52"/>
      <c r="I621" s="78"/>
      <c r="J621" s="52"/>
      <c r="K621" s="78"/>
      <c r="L621" s="52"/>
      <c r="M621" s="78"/>
    </row>
    <row r="622" spans="1:13">
      <c r="A622" s="39"/>
      <c r="B622" s="78" t="s">
        <v>1846</v>
      </c>
      <c r="C622" s="39" t="s">
        <v>1847</v>
      </c>
      <c r="D622" s="39" t="s">
        <v>1848</v>
      </c>
      <c r="E622" s="39"/>
      <c r="F622" s="52"/>
      <c r="G622" s="78"/>
      <c r="H622" s="52"/>
      <c r="I622" s="78"/>
      <c r="J622" s="52"/>
      <c r="K622" s="78"/>
      <c r="L622" s="52"/>
      <c r="M622" s="78"/>
    </row>
    <row r="623" spans="1:13">
      <c r="A623" s="39"/>
      <c r="B623" s="78" t="s">
        <v>1849</v>
      </c>
      <c r="C623" s="39" t="s">
        <v>1850</v>
      </c>
      <c r="D623" s="39"/>
      <c r="E623" s="39"/>
      <c r="F623" s="52"/>
      <c r="G623" s="78"/>
      <c r="H623" s="52"/>
      <c r="I623" s="78"/>
      <c r="J623" s="52"/>
      <c r="K623" s="78"/>
      <c r="L623" s="52"/>
      <c r="M623" s="78"/>
    </row>
    <row r="624" spans="1:13">
      <c r="A624" s="39"/>
      <c r="B624" s="39" t="s">
        <v>1851</v>
      </c>
      <c r="C624" s="78"/>
      <c r="D624" s="39"/>
      <c r="E624" s="39"/>
      <c r="F624" s="52"/>
      <c r="G624" s="78"/>
      <c r="H624" s="52"/>
      <c r="I624" s="78"/>
      <c r="J624" s="52"/>
      <c r="K624" s="78"/>
      <c r="L624" s="52"/>
      <c r="M624" s="78"/>
    </row>
    <row r="625" spans="1:14">
      <c r="A625" s="47"/>
      <c r="B625" s="47" t="s">
        <v>1852</v>
      </c>
      <c r="C625" s="248"/>
      <c r="D625" s="47"/>
      <c r="E625" s="47"/>
      <c r="F625" s="81"/>
      <c r="G625" s="248"/>
      <c r="H625" s="81"/>
      <c r="I625" s="248"/>
      <c r="J625" s="81"/>
      <c r="K625" s="248"/>
      <c r="L625" s="81"/>
      <c r="M625" s="248"/>
    </row>
    <row r="626" spans="1:14">
      <c r="A626" s="39"/>
      <c r="B626" s="39" t="s">
        <v>1853</v>
      </c>
      <c r="C626" s="78" t="s">
        <v>1854</v>
      </c>
      <c r="D626" s="39" t="s">
        <v>1855</v>
      </c>
      <c r="E626" s="39" t="s">
        <v>1856</v>
      </c>
      <c r="F626" s="52"/>
      <c r="G626" s="78"/>
      <c r="H626" s="52"/>
      <c r="I626" s="78"/>
      <c r="J626" s="52"/>
      <c r="K626" s="78"/>
      <c r="L626" s="52"/>
      <c r="M626" s="78"/>
    </row>
    <row r="627" spans="1:14">
      <c r="A627" s="39"/>
      <c r="B627" s="39" t="s">
        <v>1857</v>
      </c>
      <c r="C627" s="78" t="s">
        <v>1858</v>
      </c>
      <c r="D627" s="39" t="s">
        <v>1857</v>
      </c>
      <c r="E627" s="39" t="s">
        <v>1859</v>
      </c>
      <c r="F627" s="52"/>
      <c r="G627" s="78"/>
      <c r="H627" s="52"/>
      <c r="I627" s="78"/>
      <c r="J627" s="52"/>
      <c r="K627" s="78"/>
      <c r="L627" s="52"/>
      <c r="M627" s="78"/>
    </row>
    <row r="628" spans="1:14">
      <c r="A628" s="39"/>
      <c r="B628" s="39" t="s">
        <v>1860</v>
      </c>
      <c r="C628" s="78" t="s">
        <v>1861</v>
      </c>
      <c r="D628" s="39" t="s">
        <v>1862</v>
      </c>
      <c r="E628" s="39" t="s">
        <v>1863</v>
      </c>
      <c r="F628" s="52"/>
      <c r="G628" s="78"/>
      <c r="H628" s="52"/>
      <c r="I628" s="78"/>
      <c r="J628" s="52"/>
      <c r="K628" s="78"/>
      <c r="L628" s="52"/>
      <c r="M628" s="78"/>
    </row>
    <row r="629" spans="1:14">
      <c r="A629" s="39"/>
      <c r="B629" s="39"/>
      <c r="C629" s="78"/>
      <c r="D629" s="39"/>
      <c r="E629" s="39" t="s">
        <v>1864</v>
      </c>
      <c r="F629" s="52"/>
      <c r="G629" s="78"/>
      <c r="H629" s="52"/>
      <c r="I629" s="78"/>
      <c r="J629" s="52"/>
      <c r="K629" s="78"/>
      <c r="L629" s="52"/>
      <c r="M629" s="78"/>
    </row>
    <row r="630" spans="1:14">
      <c r="A630" s="39"/>
      <c r="B630" s="39"/>
      <c r="C630" s="78"/>
      <c r="D630" s="39"/>
      <c r="E630" s="39" t="s">
        <v>1566</v>
      </c>
      <c r="F630" s="52"/>
      <c r="G630" s="78"/>
      <c r="H630" s="52"/>
      <c r="I630" s="78"/>
      <c r="J630" s="52"/>
      <c r="K630" s="78"/>
      <c r="L630" s="52"/>
      <c r="M630" s="78"/>
    </row>
    <row r="631" spans="1:14">
      <c r="A631" s="39"/>
      <c r="B631" s="39"/>
      <c r="C631" s="78"/>
      <c r="D631" s="39"/>
      <c r="E631" s="39"/>
      <c r="F631" s="52"/>
      <c r="G631" s="78"/>
      <c r="H631" s="52"/>
      <c r="I631" s="78"/>
      <c r="J631" s="52"/>
      <c r="K631" s="78"/>
      <c r="L631" s="52"/>
      <c r="M631" s="78"/>
    </row>
    <row r="632" spans="1:14">
      <c r="A632" s="47"/>
      <c r="B632" s="127"/>
      <c r="C632" s="248"/>
      <c r="D632" s="47"/>
      <c r="E632" s="47"/>
      <c r="F632" s="81"/>
      <c r="G632" s="248"/>
      <c r="H632" s="81"/>
      <c r="I632" s="248"/>
      <c r="J632" s="81"/>
      <c r="K632" s="248"/>
      <c r="L632" s="81"/>
      <c r="M632" s="248"/>
    </row>
    <row r="633" spans="1:14">
      <c r="A633" s="570"/>
      <c r="B633" s="576"/>
      <c r="C633" s="577" t="s">
        <v>1738</v>
      </c>
      <c r="D633" s="576"/>
      <c r="E633" s="578"/>
      <c r="F633" s="570" t="s">
        <v>36</v>
      </c>
      <c r="G633" s="106">
        <v>1819454.28</v>
      </c>
      <c r="H633" s="570" t="s">
        <v>36</v>
      </c>
      <c r="I633" s="106">
        <v>322800</v>
      </c>
      <c r="J633" s="570" t="s">
        <v>36</v>
      </c>
      <c r="K633" s="106">
        <v>30000</v>
      </c>
      <c r="L633" s="570" t="s">
        <v>36</v>
      </c>
      <c r="M633" s="106">
        <f>G633+I633+K633</f>
        <v>2172254.2800000003</v>
      </c>
    </row>
    <row r="634" spans="1:14">
      <c r="A634" s="52"/>
      <c r="B634" s="52"/>
      <c r="C634" s="86"/>
      <c r="D634" s="52"/>
      <c r="E634" s="52"/>
      <c r="F634" s="52"/>
      <c r="G634" s="53"/>
      <c r="H634" s="52"/>
      <c r="I634" s="53"/>
      <c r="J634" s="52"/>
      <c r="K634" s="53"/>
      <c r="L634" s="52"/>
      <c r="M634" s="53"/>
    </row>
    <row r="635" spans="1:14">
      <c r="A635" s="366" t="s">
        <v>1541</v>
      </c>
      <c r="B635" s="366"/>
      <c r="C635" s="366" t="s">
        <v>1865</v>
      </c>
      <c r="D635" s="366"/>
      <c r="E635" s="250"/>
      <c r="F635" s="582"/>
      <c r="G635" s="582"/>
      <c r="H635" s="582"/>
      <c r="I635" s="582"/>
      <c r="J635" s="582"/>
      <c r="K635" s="582"/>
      <c r="L635" s="582"/>
      <c r="M635" s="582"/>
      <c r="N635" s="582"/>
    </row>
    <row r="636" spans="1:14">
      <c r="A636" s="582"/>
      <c r="B636" s="582"/>
      <c r="C636" s="582"/>
      <c r="D636" s="582"/>
      <c r="E636" s="582"/>
      <c r="F636" s="582"/>
      <c r="G636" s="582"/>
      <c r="H636" s="582"/>
      <c r="I636" s="582"/>
      <c r="J636" s="582"/>
      <c r="K636" s="582"/>
      <c r="L636" s="582"/>
      <c r="M636" s="582"/>
      <c r="N636" s="582"/>
    </row>
    <row r="637" spans="1:14" ht="11.25" customHeight="1">
      <c r="A637" s="582"/>
      <c r="B637" s="582"/>
      <c r="C637" s="582"/>
      <c r="D637" s="582"/>
      <c r="E637" s="582"/>
      <c r="F637" s="582"/>
      <c r="G637" s="582"/>
      <c r="H637" s="582"/>
      <c r="I637" s="582"/>
      <c r="J637" s="582"/>
      <c r="K637" s="582"/>
      <c r="L637" s="582"/>
      <c r="M637" s="582"/>
      <c r="N637" s="582"/>
    </row>
    <row r="638" spans="1:14">
      <c r="A638" s="582"/>
      <c r="B638" s="582"/>
      <c r="C638" s="582"/>
      <c r="D638" s="582"/>
      <c r="E638" s="582"/>
      <c r="F638" s="582"/>
      <c r="G638" s="582"/>
      <c r="H638" s="582"/>
      <c r="I638" s="582"/>
      <c r="J638" s="582"/>
      <c r="K638" s="582"/>
      <c r="L638" s="582"/>
      <c r="M638" s="582"/>
      <c r="N638" s="582"/>
    </row>
    <row r="639" spans="1:14">
      <c r="A639" s="176" t="s">
        <v>1866</v>
      </c>
      <c r="B639" s="176"/>
      <c r="C639" s="176" t="s">
        <v>1389</v>
      </c>
      <c r="D639" s="176"/>
      <c r="E639" s="176" t="s">
        <v>1390</v>
      </c>
      <c r="F639" s="176"/>
      <c r="G639" s="176"/>
      <c r="H639" s="176"/>
      <c r="I639" s="176"/>
      <c r="J639" s="176" t="s">
        <v>1391</v>
      </c>
      <c r="K639" s="176"/>
      <c r="L639" s="176"/>
      <c r="M639" s="176"/>
      <c r="N639" s="582"/>
    </row>
    <row r="640" spans="1:14">
      <c r="A640" s="176" t="s">
        <v>592</v>
      </c>
      <c r="B640" s="176"/>
      <c r="C640" s="176" t="s">
        <v>1392</v>
      </c>
      <c r="D640" s="176"/>
      <c r="E640" s="176" t="s">
        <v>1393</v>
      </c>
      <c r="F640" s="176"/>
      <c r="G640" s="176"/>
      <c r="H640" s="176"/>
      <c r="I640" s="176"/>
      <c r="J640" s="176"/>
      <c r="K640" s="176" t="s">
        <v>1660</v>
      </c>
      <c r="L640" s="176"/>
      <c r="M640" s="176"/>
      <c r="N640" s="582"/>
    </row>
    <row r="641" spans="1:14" ht="14.25" customHeight="1">
      <c r="A641" s="176"/>
      <c r="B641" s="176"/>
      <c r="C641" s="176"/>
      <c r="D641" s="176"/>
      <c r="E641" s="176"/>
      <c r="F641" s="176"/>
      <c r="G641" s="176"/>
      <c r="H641" s="176"/>
      <c r="I641" s="176"/>
      <c r="J641" s="176"/>
      <c r="K641" s="176"/>
      <c r="L641" s="176"/>
      <c r="M641" s="176"/>
      <c r="N641" s="582"/>
    </row>
    <row r="642" spans="1:14">
      <c r="A642" s="176" t="s">
        <v>1395</v>
      </c>
      <c r="B642" s="582"/>
      <c r="C642" s="582"/>
      <c r="D642" s="582"/>
      <c r="E642" s="582"/>
      <c r="F642" s="582"/>
      <c r="G642" s="582"/>
      <c r="H642" s="582"/>
      <c r="I642" s="582"/>
      <c r="J642" s="582"/>
      <c r="K642" s="582"/>
      <c r="L642" s="582"/>
      <c r="M642" s="582"/>
      <c r="N642" s="582"/>
    </row>
    <row r="643" spans="1:14">
      <c r="A643" s="176"/>
      <c r="B643" s="582"/>
      <c r="C643" s="582"/>
      <c r="D643" s="582"/>
      <c r="E643" s="582"/>
      <c r="F643" s="582"/>
      <c r="G643" s="582"/>
      <c r="H643" s="582"/>
      <c r="I643" s="582"/>
      <c r="J643" s="582"/>
      <c r="K643" s="582"/>
      <c r="L643" s="582"/>
      <c r="M643" s="582"/>
      <c r="N643" s="582"/>
    </row>
    <row r="644" spans="1:14">
      <c r="A644" s="582"/>
      <c r="B644" s="582"/>
      <c r="C644" s="582"/>
      <c r="D644" s="582"/>
      <c r="E644" s="582"/>
      <c r="F644" s="582"/>
      <c r="G644" s="582"/>
      <c r="H644" s="582"/>
      <c r="I644" s="582"/>
      <c r="J644" s="582"/>
      <c r="K644" s="582"/>
      <c r="L644" s="582"/>
      <c r="M644" s="582"/>
      <c r="N644" s="582"/>
    </row>
    <row r="645" spans="1:14">
      <c r="A645" s="176" t="s">
        <v>1396</v>
      </c>
      <c r="B645" s="176"/>
      <c r="C645" s="582"/>
      <c r="D645" s="582"/>
      <c r="E645" s="582"/>
      <c r="F645" s="582"/>
      <c r="G645" s="582"/>
      <c r="H645" s="582"/>
      <c r="I645" s="582"/>
      <c r="J645" s="582"/>
      <c r="K645" s="582"/>
      <c r="L645" s="582"/>
      <c r="M645" s="582"/>
      <c r="N645" s="582"/>
    </row>
    <row r="646" spans="1:14">
      <c r="A646" s="176" t="s">
        <v>1867</v>
      </c>
      <c r="B646" s="176"/>
      <c r="C646" s="582"/>
      <c r="D646" s="582"/>
      <c r="E646" s="582"/>
      <c r="F646" s="582"/>
      <c r="G646" s="582"/>
      <c r="H646" s="582"/>
      <c r="I646" s="582"/>
      <c r="J646" s="582"/>
      <c r="K646" s="582"/>
      <c r="L646" s="582"/>
      <c r="M646" s="582"/>
      <c r="N646" s="582"/>
    </row>
    <row r="647" spans="1:14">
      <c r="A647" s="201"/>
      <c r="B647" s="201"/>
      <c r="C647" s="334"/>
      <c r="D647" s="334"/>
      <c r="E647" s="334"/>
      <c r="F647" s="334"/>
      <c r="G647" s="334"/>
      <c r="H647" s="334"/>
      <c r="I647" s="334"/>
      <c r="J647" s="334"/>
      <c r="K647" s="334"/>
      <c r="L647" s="334"/>
      <c r="M647" s="334"/>
    </row>
    <row r="648" spans="1:14">
      <c r="A648" s="201"/>
      <c r="B648" s="201"/>
      <c r="C648" s="334"/>
      <c r="D648" s="334"/>
      <c r="E648" s="334"/>
      <c r="F648" s="334"/>
      <c r="G648" s="334"/>
      <c r="H648" s="334"/>
      <c r="I648" s="334"/>
      <c r="J648" s="334"/>
      <c r="K648" s="334"/>
      <c r="L648" s="334"/>
      <c r="M648" s="334"/>
    </row>
    <row r="649" spans="1:14">
      <c r="A649" s="530" t="s">
        <v>1398</v>
      </c>
      <c r="B649" s="530"/>
      <c r="C649" s="530"/>
      <c r="D649" s="530"/>
      <c r="E649" s="530"/>
      <c r="F649" s="530"/>
      <c r="G649" s="530"/>
      <c r="H649" s="530"/>
      <c r="I649" s="530"/>
      <c r="J649" s="530"/>
      <c r="K649" s="530"/>
      <c r="L649" s="530"/>
      <c r="M649" s="530" t="s">
        <v>1495</v>
      </c>
    </row>
    <row r="650" spans="1:14">
      <c r="A650" s="530" t="s">
        <v>1868</v>
      </c>
      <c r="B650" s="530"/>
    </row>
    <row r="651" spans="1:14" ht="15.75">
      <c r="A651" s="531" t="s">
        <v>1869</v>
      </c>
      <c r="B651" s="531"/>
      <c r="C651" s="531"/>
      <c r="D651" s="531"/>
      <c r="E651" s="531"/>
      <c r="F651" s="531"/>
      <c r="G651" s="531"/>
      <c r="H651" s="531"/>
      <c r="I651" s="531"/>
      <c r="J651" s="531"/>
      <c r="K651" s="531"/>
      <c r="L651" s="531"/>
      <c r="M651" s="531"/>
    </row>
    <row r="652" spans="1:14">
      <c r="A652" s="63"/>
      <c r="B652" s="63"/>
      <c r="C652" s="63"/>
      <c r="D652" s="63"/>
      <c r="E652" s="63"/>
      <c r="F652" s="63"/>
      <c r="G652" s="63"/>
      <c r="H652" s="63"/>
      <c r="I652" s="63"/>
      <c r="J652" s="63"/>
      <c r="K652" s="63"/>
    </row>
    <row r="653" spans="1:14" ht="16.5">
      <c r="A653" s="532" t="s">
        <v>1166</v>
      </c>
      <c r="B653" s="532"/>
      <c r="C653" s="532"/>
      <c r="D653" s="532"/>
      <c r="E653" s="532"/>
      <c r="F653" s="532"/>
      <c r="G653" s="532"/>
      <c r="H653" s="532"/>
      <c r="I653" s="532"/>
      <c r="J653" s="532"/>
      <c r="K653" s="532"/>
      <c r="L653" s="532"/>
      <c r="M653" s="532"/>
    </row>
    <row r="654" spans="1:14">
      <c r="A654" s="533" t="s">
        <v>1167</v>
      </c>
      <c r="B654" s="533"/>
      <c r="C654" s="533"/>
      <c r="D654" s="533"/>
      <c r="E654" s="533"/>
      <c r="F654" s="533"/>
      <c r="G654" s="533"/>
      <c r="H654" s="533"/>
      <c r="I654" s="533"/>
      <c r="J654" s="533"/>
      <c r="K654" s="533"/>
      <c r="L654" s="533"/>
      <c r="M654" s="533"/>
    </row>
    <row r="655" spans="1:14">
      <c r="A655" s="63"/>
      <c r="B655" s="63"/>
      <c r="C655" s="63"/>
      <c r="D655" s="63"/>
      <c r="E655" s="63"/>
      <c r="F655" s="534"/>
      <c r="G655" s="534"/>
      <c r="H655" s="63"/>
      <c r="I655" s="63"/>
      <c r="J655" s="63"/>
      <c r="K655" s="63"/>
    </row>
    <row r="656" spans="1:14">
      <c r="A656" s="63" t="s">
        <v>1168</v>
      </c>
      <c r="B656" s="63" t="s">
        <v>1870</v>
      </c>
      <c r="C656" s="63"/>
      <c r="D656" s="63"/>
      <c r="E656" s="63"/>
      <c r="F656" s="63"/>
      <c r="G656" s="63"/>
      <c r="H656" s="63"/>
      <c r="I656" s="63"/>
      <c r="J656" s="63"/>
      <c r="K656" s="63"/>
      <c r="L656" s="63"/>
      <c r="M656" s="63"/>
    </row>
    <row r="657" spans="1:13">
      <c r="A657" s="63"/>
      <c r="B657" s="63" t="s">
        <v>1871</v>
      </c>
      <c r="C657" s="63"/>
      <c r="D657" s="63"/>
      <c r="E657" s="63"/>
      <c r="F657" s="63"/>
      <c r="G657" s="63"/>
      <c r="H657" s="63"/>
      <c r="I657" s="63"/>
      <c r="J657" s="63"/>
      <c r="K657" s="63"/>
      <c r="L657" s="63"/>
      <c r="M657" s="63"/>
    </row>
    <row r="658" spans="1:13">
      <c r="A658" s="63"/>
      <c r="B658" s="63"/>
      <c r="C658" s="63"/>
      <c r="D658" s="63"/>
      <c r="E658" s="63"/>
      <c r="F658" s="63"/>
      <c r="G658" s="63"/>
      <c r="H658" s="63"/>
      <c r="I658" s="63"/>
      <c r="J658" s="63"/>
      <c r="K658" s="63"/>
      <c r="L658" s="63"/>
      <c r="M658" s="63"/>
    </row>
    <row r="659" spans="1:13">
      <c r="A659" s="63" t="s">
        <v>1500</v>
      </c>
      <c r="B659" s="63" t="s">
        <v>1872</v>
      </c>
      <c r="C659" s="63"/>
      <c r="D659" s="63"/>
      <c r="E659" s="63"/>
      <c r="F659" s="63"/>
      <c r="G659" s="63"/>
      <c r="H659" s="63"/>
      <c r="I659" s="63"/>
      <c r="J659" s="63"/>
      <c r="K659" s="63"/>
      <c r="L659" s="63"/>
      <c r="M659" s="63"/>
    </row>
    <row r="660" spans="1:13">
      <c r="A660" s="63"/>
      <c r="B660" s="63"/>
      <c r="C660" s="63"/>
      <c r="D660" s="63"/>
      <c r="E660" s="63"/>
      <c r="F660" s="63"/>
      <c r="G660" s="63"/>
      <c r="H660" s="63"/>
      <c r="I660" s="63"/>
      <c r="J660" s="63"/>
      <c r="K660" s="63"/>
      <c r="L660" s="63"/>
      <c r="M660" s="63"/>
    </row>
    <row r="661" spans="1:13">
      <c r="A661" s="63" t="s">
        <v>1502</v>
      </c>
      <c r="B661" s="63" t="s">
        <v>1873</v>
      </c>
      <c r="C661" s="63"/>
      <c r="D661" s="63"/>
      <c r="E661" s="63"/>
      <c r="F661" s="63"/>
      <c r="G661" s="63"/>
      <c r="H661" s="63"/>
      <c r="I661" s="63"/>
      <c r="J661" s="63"/>
      <c r="K661" s="63"/>
      <c r="L661" s="63"/>
      <c r="M661" s="63"/>
    </row>
    <row r="662" spans="1:13">
      <c r="A662" s="63"/>
      <c r="B662" s="63" t="s">
        <v>1874</v>
      </c>
      <c r="C662" s="63"/>
      <c r="D662" s="63"/>
      <c r="E662" s="63"/>
      <c r="F662" s="63"/>
      <c r="G662" s="63"/>
      <c r="H662" s="63"/>
      <c r="I662" s="63"/>
      <c r="J662" s="63"/>
      <c r="K662" s="63"/>
      <c r="L662" s="63"/>
      <c r="M662" s="63"/>
    </row>
    <row r="663" spans="1:13">
      <c r="A663" s="63"/>
      <c r="B663" s="63"/>
      <c r="C663" s="63"/>
      <c r="D663" s="63"/>
      <c r="E663" s="63"/>
      <c r="F663" s="63"/>
      <c r="G663" s="63"/>
      <c r="H663" s="63"/>
      <c r="I663" s="63"/>
      <c r="J663" s="63"/>
      <c r="K663" s="63"/>
      <c r="L663" s="63"/>
      <c r="M663" s="63"/>
    </row>
    <row r="664" spans="1:13">
      <c r="A664" s="63" t="s">
        <v>1875</v>
      </c>
      <c r="B664" s="63"/>
      <c r="C664" s="63"/>
      <c r="D664" s="63"/>
      <c r="E664" s="63"/>
      <c r="F664" s="63"/>
      <c r="G664" s="63"/>
      <c r="H664" s="63"/>
      <c r="I664" s="63"/>
      <c r="J664" s="63"/>
      <c r="K664" s="63"/>
      <c r="L664" s="63"/>
      <c r="M664" s="63"/>
    </row>
    <row r="665" spans="1:13">
      <c r="A665" s="81"/>
      <c r="B665" s="81"/>
      <c r="C665" s="81"/>
      <c r="D665" s="81"/>
      <c r="E665" s="81"/>
      <c r="F665" s="81"/>
      <c r="G665" s="81"/>
      <c r="H665" s="81"/>
      <c r="I665" s="81"/>
      <c r="J665" s="81"/>
      <c r="K665" s="81"/>
      <c r="L665" s="81"/>
      <c r="M665" s="81"/>
    </row>
    <row r="666" spans="1:13">
      <c r="A666" s="535" t="s">
        <v>1184</v>
      </c>
      <c r="B666" s="554"/>
      <c r="C666" s="535"/>
      <c r="D666" s="554" t="s">
        <v>1185</v>
      </c>
      <c r="E666" s="554" t="s">
        <v>1186</v>
      </c>
      <c r="F666" s="549" t="s">
        <v>1187</v>
      </c>
      <c r="G666" s="536"/>
      <c r="H666" s="536"/>
      <c r="I666" s="536"/>
      <c r="J666" s="536"/>
      <c r="K666" s="536"/>
      <c r="L666" s="536"/>
      <c r="M666" s="537"/>
    </row>
    <row r="667" spans="1:13">
      <c r="A667" s="538" t="s">
        <v>1188</v>
      </c>
      <c r="B667" s="543" t="s">
        <v>311</v>
      </c>
      <c r="C667" s="538" t="s">
        <v>1189</v>
      </c>
      <c r="D667" s="543" t="s">
        <v>1190</v>
      </c>
      <c r="E667" s="538" t="s">
        <v>1191</v>
      </c>
      <c r="F667" s="539" t="s">
        <v>1192</v>
      </c>
      <c r="G667" s="540"/>
      <c r="H667" s="539" t="s">
        <v>1193</v>
      </c>
      <c r="I667" s="540"/>
      <c r="J667" s="539" t="s">
        <v>1194</v>
      </c>
      <c r="K667" s="540"/>
      <c r="L667" s="555" t="s">
        <v>1195</v>
      </c>
      <c r="M667" s="540"/>
    </row>
    <row r="668" spans="1:13">
      <c r="A668" s="541" t="s">
        <v>11</v>
      </c>
      <c r="B668" s="543"/>
      <c r="C668" s="543"/>
      <c r="D668" s="543"/>
      <c r="E668" s="538"/>
      <c r="F668" s="542"/>
      <c r="G668" s="543"/>
      <c r="H668" s="544"/>
      <c r="I668" s="543"/>
      <c r="J668" s="544"/>
      <c r="K668" s="543"/>
      <c r="L668" s="544"/>
      <c r="M668" s="543"/>
    </row>
    <row r="669" spans="1:13">
      <c r="A669" s="545">
        <v>1</v>
      </c>
      <c r="B669" s="547">
        <v>2</v>
      </c>
      <c r="C669" s="545">
        <v>3</v>
      </c>
      <c r="D669" s="545">
        <v>4</v>
      </c>
      <c r="E669" s="545">
        <v>5</v>
      </c>
      <c r="F669" s="546"/>
      <c r="G669" s="547">
        <v>6</v>
      </c>
      <c r="H669" s="546"/>
      <c r="I669" s="547">
        <v>7</v>
      </c>
      <c r="J669" s="548"/>
      <c r="K669" s="547">
        <v>8</v>
      </c>
      <c r="L669" s="548"/>
      <c r="M669" s="547">
        <v>9</v>
      </c>
    </row>
    <row r="670" spans="1:13">
      <c r="A670" s="38" t="s">
        <v>1196</v>
      </c>
      <c r="B670" s="221" t="s">
        <v>1876</v>
      </c>
      <c r="C670" s="59" t="s">
        <v>1877</v>
      </c>
      <c r="D670" s="220">
        <v>12</v>
      </c>
      <c r="E670" s="221" t="s">
        <v>1878</v>
      </c>
      <c r="F670" s="40"/>
      <c r="G670" s="78"/>
      <c r="H670" s="52"/>
      <c r="I670" s="78"/>
      <c r="J670" s="52"/>
      <c r="K670" s="78"/>
      <c r="L670" s="52"/>
      <c r="M670" s="78"/>
    </row>
    <row r="671" spans="1:13">
      <c r="A671" s="38" t="s">
        <v>1200</v>
      </c>
      <c r="B671" s="78" t="s">
        <v>1877</v>
      </c>
      <c r="C671" s="39"/>
      <c r="D671" s="78"/>
      <c r="E671" s="78" t="s">
        <v>1879</v>
      </c>
      <c r="F671" s="40"/>
      <c r="G671" s="78"/>
      <c r="H671" s="52"/>
      <c r="I671" s="78"/>
      <c r="J671" s="52"/>
      <c r="K671" s="78"/>
      <c r="L671" s="52"/>
      <c r="M671" s="78"/>
    </row>
    <row r="672" spans="1:13">
      <c r="A672" s="163" t="s">
        <v>1418</v>
      </c>
      <c r="B672" s="78"/>
      <c r="C672" s="39"/>
      <c r="D672" s="78"/>
      <c r="E672" s="78" t="s">
        <v>1880</v>
      </c>
      <c r="F672" s="52"/>
      <c r="G672" s="78"/>
      <c r="H672" s="52"/>
      <c r="I672" s="78"/>
      <c r="J672" s="52"/>
      <c r="K672" s="78"/>
      <c r="L672" s="52"/>
      <c r="M672" s="78"/>
    </row>
    <row r="673" spans="1:13">
      <c r="A673" s="372" t="s">
        <v>1881</v>
      </c>
      <c r="B673" s="248"/>
      <c r="C673" s="47"/>
      <c r="D673" s="47"/>
      <c r="E673" s="47" t="s">
        <v>1882</v>
      </c>
      <c r="F673" s="81"/>
      <c r="G673" s="248"/>
      <c r="H673" s="81"/>
      <c r="I673" s="248"/>
      <c r="J673" s="81"/>
      <c r="K673" s="248"/>
      <c r="L673" s="81"/>
      <c r="M673" s="248"/>
    </row>
    <row r="674" spans="1:13">
      <c r="A674" s="124"/>
      <c r="B674" s="78" t="s">
        <v>1883</v>
      </c>
      <c r="C674" s="39" t="s">
        <v>1884</v>
      </c>
      <c r="D674" s="39"/>
      <c r="E674" s="39" t="s">
        <v>1884</v>
      </c>
      <c r="F674" s="63"/>
      <c r="G674" s="78"/>
      <c r="H674" s="63"/>
      <c r="I674" s="78"/>
      <c r="J674" s="63"/>
      <c r="K674" s="78"/>
      <c r="L674" s="63"/>
      <c r="M674" s="78"/>
    </row>
    <row r="675" spans="1:13">
      <c r="A675" s="124"/>
      <c r="B675" s="78" t="s">
        <v>1885</v>
      </c>
      <c r="C675" s="39" t="s">
        <v>1822</v>
      </c>
      <c r="D675" s="38">
        <v>12</v>
      </c>
      <c r="E675" s="39" t="s">
        <v>1886</v>
      </c>
      <c r="F675" s="63"/>
      <c r="G675" s="78"/>
      <c r="H675" s="63"/>
      <c r="I675" s="78"/>
      <c r="J675" s="63"/>
      <c r="K675" s="78"/>
      <c r="L675" s="63"/>
      <c r="M675" s="78"/>
    </row>
    <row r="676" spans="1:13">
      <c r="A676" s="39"/>
      <c r="B676" s="78" t="s">
        <v>1887</v>
      </c>
      <c r="C676" s="39"/>
      <c r="D676" s="39"/>
      <c r="E676" s="39" t="s">
        <v>1888</v>
      </c>
      <c r="F676" s="63"/>
      <c r="G676" s="78"/>
      <c r="H676" s="63"/>
      <c r="I676" s="78"/>
      <c r="J676" s="63"/>
      <c r="K676" s="78"/>
      <c r="L676" s="63"/>
      <c r="M676" s="78"/>
    </row>
    <row r="677" spans="1:13">
      <c r="A677" s="39"/>
      <c r="B677" s="78"/>
      <c r="C677" s="39"/>
      <c r="D677" s="39"/>
      <c r="E677" s="39" t="s">
        <v>1889</v>
      </c>
      <c r="F677" s="63"/>
      <c r="G677" s="78"/>
      <c r="H677" s="63"/>
      <c r="I677" s="78"/>
      <c r="J677" s="63"/>
      <c r="K677" s="78"/>
      <c r="L677" s="63"/>
      <c r="M677" s="78"/>
    </row>
    <row r="678" spans="1:13">
      <c r="A678" s="47"/>
      <c r="B678" s="248"/>
      <c r="C678" s="47"/>
      <c r="D678" s="47"/>
      <c r="E678" s="47" t="s">
        <v>1890</v>
      </c>
      <c r="F678" s="81"/>
      <c r="G678" s="248"/>
      <c r="H678" s="81"/>
      <c r="I678" s="248"/>
      <c r="J678" s="81"/>
      <c r="K678" s="248"/>
      <c r="L678" s="81"/>
      <c r="M678" s="248"/>
    </row>
    <row r="679" spans="1:13">
      <c r="A679" s="39"/>
      <c r="B679" s="39" t="s">
        <v>1891</v>
      </c>
      <c r="C679" s="39" t="s">
        <v>1892</v>
      </c>
      <c r="D679" s="39"/>
      <c r="E679" s="39" t="s">
        <v>1884</v>
      </c>
      <c r="F679" s="63"/>
      <c r="G679" s="78"/>
      <c r="H679" s="63"/>
      <c r="I679" s="78"/>
      <c r="J679" s="63"/>
      <c r="K679" s="78"/>
      <c r="L679" s="63"/>
      <c r="M679" s="78"/>
    </row>
    <row r="680" spans="1:13">
      <c r="A680" s="39"/>
      <c r="B680" s="39" t="s">
        <v>1893</v>
      </c>
      <c r="C680" s="39" t="s">
        <v>1894</v>
      </c>
      <c r="D680" s="38">
        <v>12</v>
      </c>
      <c r="E680" s="39" t="s">
        <v>1895</v>
      </c>
      <c r="F680" s="63"/>
      <c r="G680" s="78"/>
      <c r="H680" s="63"/>
      <c r="I680" s="78"/>
      <c r="J680" s="63"/>
      <c r="K680" s="78"/>
      <c r="L680" s="63"/>
      <c r="M680" s="78"/>
    </row>
    <row r="681" spans="1:13">
      <c r="A681" s="39"/>
      <c r="B681" s="39"/>
      <c r="C681" s="39"/>
      <c r="D681" s="39"/>
      <c r="E681" s="39" t="s">
        <v>1879</v>
      </c>
      <c r="F681" s="63"/>
      <c r="G681" s="78"/>
      <c r="H681" s="63"/>
      <c r="I681" s="78"/>
      <c r="J681" s="63"/>
      <c r="K681" s="78"/>
      <c r="L681" s="63"/>
      <c r="M681" s="78"/>
    </row>
    <row r="682" spans="1:13">
      <c r="A682" s="39"/>
      <c r="B682" s="39"/>
      <c r="C682" s="39"/>
      <c r="D682" s="39"/>
      <c r="E682" s="39" t="s">
        <v>1880</v>
      </c>
      <c r="F682" s="63"/>
      <c r="G682" s="78"/>
      <c r="H682" s="63"/>
      <c r="I682" s="78"/>
      <c r="J682" s="63"/>
      <c r="K682" s="78"/>
      <c r="L682" s="63"/>
      <c r="M682" s="78"/>
    </row>
    <row r="683" spans="1:13">
      <c r="A683" s="47"/>
      <c r="B683" s="47"/>
      <c r="C683" s="47"/>
      <c r="D683" s="47"/>
      <c r="E683" s="47" t="s">
        <v>1882</v>
      </c>
      <c r="F683" s="81"/>
      <c r="G683" s="248"/>
      <c r="H683" s="81"/>
      <c r="I683" s="248"/>
      <c r="J683" s="81"/>
      <c r="K683" s="248"/>
      <c r="L683" s="81"/>
      <c r="M683" s="248"/>
    </row>
    <row r="684" spans="1:13">
      <c r="A684" s="39"/>
      <c r="B684" s="39" t="s">
        <v>1896</v>
      </c>
      <c r="C684" s="39" t="s">
        <v>1897</v>
      </c>
      <c r="D684" s="38">
        <v>250</v>
      </c>
      <c r="E684" s="39" t="s">
        <v>1898</v>
      </c>
      <c r="F684" s="63"/>
      <c r="G684" s="78"/>
      <c r="H684" s="63"/>
      <c r="I684" s="78"/>
      <c r="J684" s="63"/>
      <c r="K684" s="78"/>
      <c r="L684" s="63"/>
      <c r="M684" s="78"/>
    </row>
    <row r="685" spans="1:13">
      <c r="A685" s="47"/>
      <c r="B685" s="47" t="s">
        <v>1899</v>
      </c>
      <c r="C685" s="47"/>
      <c r="D685" s="47"/>
      <c r="E685" s="47" t="s">
        <v>1822</v>
      </c>
      <c r="F685" s="81"/>
      <c r="G685" s="248"/>
      <c r="H685" s="81"/>
      <c r="I685" s="248"/>
      <c r="J685" s="81"/>
      <c r="K685" s="248"/>
      <c r="L685" s="81"/>
      <c r="M685" s="248"/>
    </row>
    <row r="688" spans="1:13">
      <c r="A688" s="530" t="s">
        <v>1398</v>
      </c>
      <c r="B688" s="530"/>
    </row>
    <row r="689" spans="1:15">
      <c r="A689" s="530" t="s">
        <v>1775</v>
      </c>
      <c r="B689" s="530"/>
    </row>
    <row r="691" spans="1:15">
      <c r="A691" s="535" t="s">
        <v>1184</v>
      </c>
      <c r="B691" s="554"/>
      <c r="C691" s="535"/>
      <c r="D691" s="554" t="s">
        <v>1185</v>
      </c>
      <c r="E691" s="554" t="s">
        <v>1186</v>
      </c>
      <c r="F691" s="549" t="s">
        <v>1187</v>
      </c>
      <c r="G691" s="536"/>
      <c r="H691" s="536"/>
      <c r="I691" s="536"/>
      <c r="J691" s="536"/>
      <c r="K691" s="536"/>
      <c r="L691" s="536"/>
      <c r="M691" s="537"/>
    </row>
    <row r="692" spans="1:15">
      <c r="A692" s="538" t="s">
        <v>1188</v>
      </c>
      <c r="B692" s="543" t="s">
        <v>311</v>
      </c>
      <c r="C692" s="538" t="s">
        <v>1189</v>
      </c>
      <c r="D692" s="543" t="s">
        <v>1190</v>
      </c>
      <c r="E692" s="538" t="s">
        <v>1191</v>
      </c>
      <c r="F692" s="539" t="s">
        <v>1192</v>
      </c>
      <c r="G692" s="540"/>
      <c r="H692" s="539" t="s">
        <v>1193</v>
      </c>
      <c r="I692" s="540"/>
      <c r="J692" s="539" t="s">
        <v>1194</v>
      </c>
      <c r="K692" s="540"/>
      <c r="L692" s="555" t="s">
        <v>1195</v>
      </c>
      <c r="M692" s="540"/>
    </row>
    <row r="693" spans="1:15">
      <c r="A693" s="541" t="s">
        <v>11</v>
      </c>
      <c r="B693" s="543"/>
      <c r="C693" s="543"/>
      <c r="D693" s="543"/>
      <c r="E693" s="538"/>
      <c r="F693" s="542"/>
      <c r="G693" s="543"/>
      <c r="H693" s="544"/>
      <c r="I693" s="543"/>
      <c r="J693" s="544"/>
      <c r="K693" s="543"/>
      <c r="L693" s="544"/>
      <c r="M693" s="543"/>
    </row>
    <row r="694" spans="1:15">
      <c r="A694" s="545">
        <v>1</v>
      </c>
      <c r="B694" s="545">
        <v>2</v>
      </c>
      <c r="C694" s="547">
        <v>3</v>
      </c>
      <c r="D694" s="545">
        <v>4</v>
      </c>
      <c r="E694" s="545">
        <v>5</v>
      </c>
      <c r="F694" s="548"/>
      <c r="G694" s="547">
        <v>6</v>
      </c>
      <c r="H694" s="548"/>
      <c r="I694" s="547">
        <v>7</v>
      </c>
      <c r="J694" s="548"/>
      <c r="K694" s="547">
        <v>8</v>
      </c>
      <c r="L694" s="548"/>
      <c r="M694" s="547">
        <v>9</v>
      </c>
    </row>
    <row r="695" spans="1:15">
      <c r="A695" s="39" t="s">
        <v>585</v>
      </c>
      <c r="B695" s="39" t="s">
        <v>1900</v>
      </c>
      <c r="C695" s="59" t="s">
        <v>1901</v>
      </c>
      <c r="D695" s="583">
        <v>1356</v>
      </c>
      <c r="E695" s="39" t="s">
        <v>1902</v>
      </c>
      <c r="F695" s="52"/>
      <c r="G695" s="78"/>
      <c r="H695" s="52"/>
      <c r="I695" s="78"/>
      <c r="J695" s="52"/>
      <c r="K695" s="78"/>
      <c r="L695" s="52"/>
      <c r="M695" s="78"/>
    </row>
    <row r="696" spans="1:15">
      <c r="A696" s="39"/>
      <c r="B696" s="39" t="s">
        <v>1903</v>
      </c>
      <c r="C696" s="78"/>
      <c r="D696" s="583"/>
      <c r="E696" s="39" t="s">
        <v>1904</v>
      </c>
      <c r="F696" s="52"/>
      <c r="G696" s="78"/>
      <c r="H696" s="52"/>
      <c r="I696" s="78"/>
      <c r="J696" s="52"/>
      <c r="K696" s="78"/>
      <c r="L696" s="52"/>
      <c r="M696" s="78"/>
      <c r="O696" s="6"/>
    </row>
    <row r="697" spans="1:15">
      <c r="A697" s="47"/>
      <c r="B697" s="127"/>
      <c r="C697" s="248"/>
      <c r="D697" s="47"/>
      <c r="E697" s="127"/>
      <c r="F697" s="81"/>
      <c r="G697" s="248"/>
      <c r="H697" s="81"/>
      <c r="I697" s="248"/>
      <c r="J697" s="81"/>
      <c r="K697" s="248"/>
      <c r="L697" s="81"/>
      <c r="M697" s="248"/>
    </row>
    <row r="698" spans="1:15">
      <c r="A698" s="39"/>
      <c r="B698" s="78" t="s">
        <v>1905</v>
      </c>
      <c r="C698" s="78" t="s">
        <v>1906</v>
      </c>
      <c r="D698" s="61">
        <v>12</v>
      </c>
      <c r="E698" s="78" t="s">
        <v>1906</v>
      </c>
      <c r="F698" s="52"/>
      <c r="G698" s="78"/>
      <c r="H698" s="52"/>
      <c r="I698" s="78"/>
      <c r="J698" s="52"/>
      <c r="K698" s="78"/>
      <c r="L698" s="52"/>
      <c r="M698" s="78"/>
    </row>
    <row r="699" spans="1:15">
      <c r="A699" s="39"/>
      <c r="B699" s="78" t="s">
        <v>1907</v>
      </c>
      <c r="C699" s="78"/>
      <c r="D699" s="61"/>
      <c r="E699" s="78"/>
      <c r="F699" s="52"/>
      <c r="G699" s="78"/>
      <c r="H699" s="52"/>
      <c r="I699" s="78"/>
      <c r="J699" s="52"/>
      <c r="K699" s="78"/>
      <c r="L699" s="52"/>
      <c r="M699" s="78"/>
    </row>
    <row r="700" spans="1:15">
      <c r="A700" s="47"/>
      <c r="B700" s="127"/>
      <c r="C700" s="248"/>
      <c r="D700" s="248"/>
      <c r="E700" s="248"/>
      <c r="F700" s="81"/>
      <c r="G700" s="248"/>
      <c r="H700" s="81"/>
      <c r="I700" s="248"/>
      <c r="J700" s="81"/>
      <c r="K700" s="248"/>
      <c r="L700" s="81"/>
      <c r="M700" s="248"/>
    </row>
    <row r="701" spans="1:15">
      <c r="A701" s="39"/>
      <c r="B701" s="39" t="s">
        <v>1908</v>
      </c>
      <c r="C701" s="78" t="s">
        <v>1906</v>
      </c>
      <c r="D701" s="61">
        <v>12</v>
      </c>
      <c r="E701" s="78" t="s">
        <v>1906</v>
      </c>
      <c r="F701" s="52"/>
      <c r="G701" s="78"/>
      <c r="H701" s="52"/>
      <c r="I701" s="78"/>
      <c r="J701" s="52"/>
      <c r="K701" s="78"/>
      <c r="L701" s="52"/>
      <c r="M701" s="78"/>
    </row>
    <row r="702" spans="1:15">
      <c r="A702" s="39"/>
      <c r="B702" s="39" t="s">
        <v>1907</v>
      </c>
      <c r="C702" s="78"/>
      <c r="D702" s="61"/>
      <c r="E702" s="78"/>
      <c r="F702" s="52"/>
      <c r="G702" s="78"/>
      <c r="H702" s="52"/>
      <c r="I702" s="78"/>
      <c r="J702" s="52"/>
      <c r="K702" s="78"/>
      <c r="L702" s="52"/>
      <c r="M702" s="78"/>
    </row>
    <row r="703" spans="1:15">
      <c r="A703" s="47"/>
      <c r="B703" s="127"/>
      <c r="C703" s="248"/>
      <c r="D703" s="248"/>
      <c r="E703" s="248"/>
      <c r="F703" s="81"/>
      <c r="G703" s="248"/>
      <c r="H703" s="81"/>
      <c r="I703" s="248"/>
      <c r="J703" s="81"/>
      <c r="K703" s="248"/>
      <c r="L703" s="81"/>
      <c r="M703" s="248"/>
    </row>
    <row r="704" spans="1:15">
      <c r="A704" s="59"/>
      <c r="B704" s="78" t="s">
        <v>1909</v>
      </c>
      <c r="C704" s="78" t="s">
        <v>1892</v>
      </c>
      <c r="D704" s="60">
        <v>33</v>
      </c>
      <c r="E704" s="59" t="s">
        <v>1910</v>
      </c>
      <c r="F704" s="52"/>
      <c r="G704" s="78"/>
      <c r="H704" s="52"/>
      <c r="I704" s="78"/>
      <c r="J704" s="52"/>
      <c r="K704" s="78"/>
      <c r="L704" s="52"/>
      <c r="M704" s="78"/>
    </row>
    <row r="705" spans="1:13">
      <c r="A705" s="39"/>
      <c r="B705" s="78" t="s">
        <v>1911</v>
      </c>
      <c r="C705" s="78" t="s">
        <v>1912</v>
      </c>
      <c r="D705" s="39"/>
      <c r="E705" s="39" t="s">
        <v>1913</v>
      </c>
      <c r="F705" s="52"/>
      <c r="G705" s="78"/>
      <c r="H705" s="52"/>
      <c r="I705" s="78"/>
      <c r="J705" s="52"/>
      <c r="K705" s="78"/>
      <c r="L705" s="52"/>
      <c r="M705" s="78"/>
    </row>
    <row r="706" spans="1:13">
      <c r="A706" s="39"/>
      <c r="B706" s="78" t="s">
        <v>1914</v>
      </c>
      <c r="C706" s="78"/>
      <c r="D706" s="39"/>
      <c r="E706" s="39" t="s">
        <v>1915</v>
      </c>
      <c r="F706" s="52"/>
      <c r="G706" s="78"/>
      <c r="H706" s="52"/>
      <c r="I706" s="78"/>
      <c r="J706" s="52"/>
      <c r="K706" s="78"/>
      <c r="L706" s="52"/>
      <c r="M706" s="78"/>
    </row>
    <row r="707" spans="1:13">
      <c r="A707" s="47"/>
      <c r="B707" s="127"/>
      <c r="C707" s="248"/>
      <c r="D707" s="47"/>
      <c r="E707" s="127"/>
      <c r="F707" s="81"/>
      <c r="G707" s="248"/>
      <c r="H707" s="81"/>
      <c r="I707" s="248"/>
      <c r="J707" s="81"/>
      <c r="K707" s="248"/>
      <c r="L707" s="81"/>
      <c r="M707" s="248"/>
    </row>
    <row r="708" spans="1:13">
      <c r="A708" s="39"/>
      <c r="B708" s="59" t="s">
        <v>1916</v>
      </c>
      <c r="C708" s="78" t="s">
        <v>1917</v>
      </c>
      <c r="D708" s="60">
        <v>33</v>
      </c>
      <c r="E708" s="59" t="s">
        <v>1918</v>
      </c>
      <c r="F708" s="52"/>
      <c r="G708" s="78"/>
      <c r="H708" s="52"/>
      <c r="I708" s="78"/>
      <c r="J708" s="52"/>
      <c r="K708" s="78"/>
      <c r="L708" s="52"/>
      <c r="M708" s="78"/>
    </row>
    <row r="709" spans="1:13">
      <c r="A709" s="39"/>
      <c r="B709" s="39" t="s">
        <v>1919</v>
      </c>
      <c r="C709" s="78" t="s">
        <v>1920</v>
      </c>
      <c r="D709" s="39"/>
      <c r="E709" s="39" t="s">
        <v>1921</v>
      </c>
      <c r="F709" s="52"/>
      <c r="G709" s="78"/>
      <c r="H709" s="52"/>
      <c r="I709" s="78"/>
      <c r="J709" s="52"/>
      <c r="K709" s="78"/>
      <c r="L709" s="52"/>
      <c r="M709" s="78"/>
    </row>
    <row r="710" spans="1:13">
      <c r="A710" s="39"/>
      <c r="B710" s="39" t="s">
        <v>1914</v>
      </c>
      <c r="C710" s="78"/>
      <c r="D710" s="39"/>
      <c r="E710" s="39" t="s">
        <v>1922</v>
      </c>
      <c r="F710" s="52"/>
      <c r="G710" s="78"/>
      <c r="H710" s="52"/>
      <c r="I710" s="78"/>
      <c r="J710" s="52"/>
      <c r="K710" s="78"/>
      <c r="L710" s="52"/>
      <c r="M710" s="78"/>
    </row>
    <row r="711" spans="1:13">
      <c r="A711" s="47"/>
      <c r="B711" s="127"/>
      <c r="C711" s="248"/>
      <c r="D711" s="47"/>
      <c r="E711" s="127"/>
      <c r="F711" s="81"/>
      <c r="G711" s="248"/>
      <c r="H711" s="81"/>
      <c r="I711" s="248"/>
      <c r="J711" s="81"/>
      <c r="K711" s="248"/>
      <c r="L711" s="81"/>
      <c r="M711" s="248"/>
    </row>
    <row r="712" spans="1:13">
      <c r="A712" s="39"/>
      <c r="B712" s="39" t="s">
        <v>1923</v>
      </c>
      <c r="C712" s="78" t="s">
        <v>1924</v>
      </c>
      <c r="D712" s="38">
        <v>2</v>
      </c>
      <c r="E712" s="39" t="s">
        <v>1925</v>
      </c>
      <c r="F712" s="52"/>
      <c r="G712" s="78"/>
      <c r="H712" s="52"/>
      <c r="I712" s="78"/>
      <c r="J712" s="52"/>
      <c r="K712" s="78"/>
      <c r="L712" s="52"/>
      <c r="M712" s="78"/>
    </row>
    <row r="713" spans="1:13">
      <c r="A713" s="39"/>
      <c r="B713" s="39" t="s">
        <v>1926</v>
      </c>
      <c r="C713" s="78" t="s">
        <v>1927</v>
      </c>
      <c r="D713" s="39"/>
      <c r="E713" s="39" t="s">
        <v>1822</v>
      </c>
      <c r="F713" s="52"/>
      <c r="G713" s="78"/>
      <c r="H713" s="52"/>
      <c r="I713" s="78"/>
      <c r="J713" s="52"/>
      <c r="K713" s="78"/>
      <c r="L713" s="52"/>
      <c r="M713" s="78"/>
    </row>
    <row r="714" spans="1:13">
      <c r="A714" s="39"/>
      <c r="B714" s="39" t="s">
        <v>1928</v>
      </c>
      <c r="C714" s="78"/>
      <c r="D714" s="78"/>
      <c r="E714" s="78"/>
      <c r="F714" s="52"/>
      <c r="G714" s="78"/>
      <c r="H714" s="52"/>
      <c r="I714" s="78"/>
      <c r="J714" s="52"/>
      <c r="K714" s="78"/>
      <c r="L714" s="52"/>
      <c r="M714" s="78"/>
    </row>
    <row r="715" spans="1:13">
      <c r="A715" s="47"/>
      <c r="B715" s="127"/>
      <c r="C715" s="248"/>
      <c r="D715" s="248"/>
      <c r="E715" s="248"/>
      <c r="F715" s="81"/>
      <c r="G715" s="248"/>
      <c r="H715" s="81"/>
      <c r="I715" s="248"/>
      <c r="J715" s="81"/>
      <c r="K715" s="248"/>
      <c r="L715" s="81"/>
      <c r="M715" s="248"/>
    </row>
    <row r="716" spans="1:13">
      <c r="A716" s="39"/>
      <c r="B716" s="39" t="s">
        <v>1929</v>
      </c>
      <c r="C716" s="78" t="s">
        <v>1930</v>
      </c>
      <c r="D716" s="78"/>
      <c r="E716" s="78" t="s">
        <v>1931</v>
      </c>
      <c r="F716" s="52"/>
      <c r="G716" s="78"/>
      <c r="H716" s="52"/>
      <c r="I716" s="78"/>
      <c r="J716" s="52"/>
      <c r="K716" s="78"/>
      <c r="L716" s="52"/>
      <c r="M716" s="78"/>
    </row>
    <row r="717" spans="1:13">
      <c r="A717" s="39"/>
      <c r="B717" s="78" t="s">
        <v>1932</v>
      </c>
      <c r="C717" s="78" t="s">
        <v>1933</v>
      </c>
      <c r="D717" s="61">
        <v>33</v>
      </c>
      <c r="E717" s="78" t="s">
        <v>1934</v>
      </c>
      <c r="F717" s="52"/>
      <c r="G717" s="78"/>
      <c r="H717" s="52"/>
      <c r="I717" s="78"/>
      <c r="J717" s="52"/>
      <c r="K717" s="78"/>
      <c r="L717" s="52"/>
      <c r="M717" s="78"/>
    </row>
    <row r="718" spans="1:13">
      <c r="A718" s="39"/>
      <c r="B718" s="78" t="s">
        <v>1935</v>
      </c>
      <c r="C718" s="78" t="s">
        <v>1283</v>
      </c>
      <c r="D718" s="78"/>
      <c r="E718" s="78" t="s">
        <v>1936</v>
      </c>
      <c r="F718" s="52"/>
      <c r="G718" s="78"/>
      <c r="H718" s="52"/>
      <c r="I718" s="78"/>
      <c r="J718" s="52"/>
      <c r="K718" s="78"/>
      <c r="L718" s="52"/>
      <c r="M718" s="78"/>
    </row>
    <row r="719" spans="1:13">
      <c r="A719" s="39"/>
      <c r="B719" s="78" t="s">
        <v>1937</v>
      </c>
      <c r="C719" s="78"/>
      <c r="D719" s="78"/>
      <c r="E719" s="78" t="s">
        <v>1938</v>
      </c>
      <c r="F719" s="52"/>
      <c r="G719" s="78"/>
      <c r="H719" s="52"/>
      <c r="I719" s="78"/>
      <c r="J719" s="52"/>
      <c r="K719" s="78"/>
      <c r="L719" s="52"/>
      <c r="M719" s="78"/>
    </row>
    <row r="720" spans="1:13">
      <c r="A720" s="39"/>
      <c r="B720" s="78"/>
      <c r="C720" s="78"/>
      <c r="D720" s="78"/>
      <c r="E720" s="78" t="s">
        <v>1939</v>
      </c>
      <c r="F720" s="52"/>
      <c r="G720" s="78"/>
      <c r="H720" s="52"/>
      <c r="I720" s="78"/>
      <c r="J720" s="52"/>
      <c r="K720" s="78"/>
      <c r="L720" s="52"/>
      <c r="M720" s="78"/>
    </row>
    <row r="721" spans="1:13">
      <c r="A721" s="47"/>
      <c r="B721" s="248"/>
      <c r="C721" s="248"/>
      <c r="D721" s="248"/>
      <c r="E721" s="248"/>
      <c r="F721" s="81"/>
      <c r="G721" s="248"/>
      <c r="H721" s="81"/>
      <c r="I721" s="248"/>
      <c r="J721" s="81"/>
      <c r="K721" s="248"/>
      <c r="L721" s="81"/>
      <c r="M721" s="248"/>
    </row>
    <row r="722" spans="1:13">
      <c r="A722" s="39"/>
      <c r="B722" s="78" t="s">
        <v>1940</v>
      </c>
      <c r="C722" s="78" t="s">
        <v>1941</v>
      </c>
      <c r="D722" s="61">
        <v>12</v>
      </c>
      <c r="E722" s="78" t="s">
        <v>1940</v>
      </c>
      <c r="F722" s="52"/>
      <c r="G722" s="78"/>
      <c r="H722" s="52"/>
      <c r="I722" s="78"/>
      <c r="J722" s="52"/>
      <c r="K722" s="78"/>
      <c r="L722" s="52"/>
      <c r="M722" s="78"/>
    </row>
    <row r="723" spans="1:13">
      <c r="A723" s="39"/>
      <c r="B723" s="78"/>
      <c r="C723" s="78"/>
      <c r="D723" s="78"/>
      <c r="E723" s="78"/>
      <c r="F723" s="52"/>
      <c r="G723" s="78"/>
      <c r="H723" s="52"/>
      <c r="I723" s="78"/>
      <c r="J723" s="52"/>
      <c r="K723" s="78"/>
      <c r="L723" s="52"/>
      <c r="M723" s="78"/>
    </row>
    <row r="724" spans="1:13">
      <c r="A724" s="47"/>
      <c r="B724" s="248"/>
      <c r="C724" s="248"/>
      <c r="D724" s="248"/>
      <c r="E724" s="248"/>
      <c r="F724" s="81"/>
      <c r="G724" s="248"/>
      <c r="H724" s="81"/>
      <c r="I724" s="248"/>
      <c r="J724" s="81"/>
      <c r="K724" s="248"/>
      <c r="L724" s="81"/>
      <c r="M724" s="248"/>
    </row>
    <row r="726" spans="1:13">
      <c r="A726" s="530" t="s">
        <v>1398</v>
      </c>
      <c r="B726" s="530"/>
    </row>
    <row r="727" spans="1:13">
      <c r="A727" s="530" t="s">
        <v>1629</v>
      </c>
      <c r="B727" s="530"/>
    </row>
    <row r="729" spans="1:13">
      <c r="A729" s="535" t="s">
        <v>1184</v>
      </c>
      <c r="B729" s="554"/>
      <c r="C729" s="535"/>
      <c r="D729" s="554" t="s">
        <v>1185</v>
      </c>
      <c r="E729" s="554" t="s">
        <v>1186</v>
      </c>
      <c r="F729" s="549" t="s">
        <v>1187</v>
      </c>
      <c r="G729" s="536"/>
      <c r="H729" s="536"/>
      <c r="I729" s="536"/>
      <c r="J729" s="536"/>
      <c r="K729" s="536"/>
      <c r="L729" s="536"/>
      <c r="M729" s="537"/>
    </row>
    <row r="730" spans="1:13">
      <c r="A730" s="538" t="s">
        <v>1188</v>
      </c>
      <c r="B730" s="543" t="s">
        <v>311</v>
      </c>
      <c r="C730" s="538" t="s">
        <v>1189</v>
      </c>
      <c r="D730" s="543" t="s">
        <v>1190</v>
      </c>
      <c r="E730" s="538" t="s">
        <v>1191</v>
      </c>
      <c r="F730" s="539" t="s">
        <v>1192</v>
      </c>
      <c r="G730" s="540"/>
      <c r="H730" s="539" t="s">
        <v>1193</v>
      </c>
      <c r="I730" s="540"/>
      <c r="J730" s="539" t="s">
        <v>1194</v>
      </c>
      <c r="K730" s="540"/>
      <c r="L730" s="555" t="s">
        <v>1195</v>
      </c>
      <c r="M730" s="540"/>
    </row>
    <row r="731" spans="1:13">
      <c r="A731" s="541" t="s">
        <v>11</v>
      </c>
      <c r="B731" s="543"/>
      <c r="C731" s="543"/>
      <c r="D731" s="543"/>
      <c r="E731" s="538"/>
      <c r="F731" s="542"/>
      <c r="G731" s="543"/>
      <c r="H731" s="544"/>
      <c r="I731" s="543"/>
      <c r="J731" s="544"/>
      <c r="K731" s="543"/>
      <c r="L731" s="544"/>
      <c r="M731" s="543"/>
    </row>
    <row r="732" spans="1:13">
      <c r="A732" s="545">
        <v>1</v>
      </c>
      <c r="B732" s="547">
        <v>2</v>
      </c>
      <c r="C732" s="547">
        <v>3</v>
      </c>
      <c r="D732" s="547">
        <v>4</v>
      </c>
      <c r="E732" s="547">
        <v>5</v>
      </c>
      <c r="F732" s="548"/>
      <c r="G732" s="547">
        <v>6</v>
      </c>
      <c r="H732" s="548"/>
      <c r="I732" s="547">
        <v>7</v>
      </c>
      <c r="J732" s="548"/>
      <c r="K732" s="547">
        <v>8</v>
      </c>
      <c r="L732" s="548"/>
      <c r="M732" s="547">
        <v>9</v>
      </c>
    </row>
    <row r="733" spans="1:13">
      <c r="A733" s="39"/>
      <c r="B733" s="78"/>
      <c r="C733" s="78"/>
      <c r="D733" s="78"/>
      <c r="E733" s="78"/>
      <c r="F733" s="52"/>
      <c r="G733" s="78"/>
      <c r="H733" s="52"/>
      <c r="I733" s="78"/>
      <c r="J733" s="52"/>
      <c r="K733" s="78"/>
      <c r="L733" s="52"/>
      <c r="M733" s="78"/>
    </row>
    <row r="734" spans="1:13">
      <c r="A734" s="39"/>
      <c r="B734" s="78" t="s">
        <v>1942</v>
      </c>
      <c r="C734" s="78" t="s">
        <v>1943</v>
      </c>
      <c r="D734" s="61">
        <v>180</v>
      </c>
      <c r="E734" s="78" t="s">
        <v>1944</v>
      </c>
      <c r="F734" s="52"/>
      <c r="G734" s="78"/>
      <c r="H734" s="52"/>
      <c r="I734" s="78"/>
      <c r="J734" s="52"/>
      <c r="K734" s="78"/>
      <c r="L734" s="52"/>
      <c r="M734" s="78"/>
    </row>
    <row r="735" spans="1:13">
      <c r="A735" s="39"/>
      <c r="B735" s="78" t="s">
        <v>1945</v>
      </c>
      <c r="C735" s="78" t="s">
        <v>1945</v>
      </c>
      <c r="D735" s="78"/>
      <c r="E735" s="78"/>
      <c r="F735" s="52"/>
      <c r="G735" s="78"/>
      <c r="H735" s="52"/>
      <c r="I735" s="78"/>
      <c r="J735" s="52"/>
      <c r="K735" s="78"/>
      <c r="L735" s="52"/>
      <c r="M735" s="78"/>
    </row>
    <row r="736" spans="1:13">
      <c r="A736" s="47"/>
      <c r="B736" s="248"/>
      <c r="C736" s="248"/>
      <c r="D736" s="248"/>
      <c r="E736" s="248"/>
      <c r="F736" s="81"/>
      <c r="G736" s="248"/>
      <c r="H736" s="81"/>
      <c r="I736" s="248"/>
      <c r="J736" s="81"/>
      <c r="K736" s="248"/>
      <c r="L736" s="81"/>
      <c r="M736" s="248"/>
    </row>
    <row r="737" spans="1:14">
      <c r="A737" s="39"/>
      <c r="B737" s="78"/>
      <c r="C737" s="78"/>
      <c r="D737" s="78"/>
      <c r="E737" s="78"/>
      <c r="F737" s="52"/>
      <c r="G737" s="78"/>
      <c r="H737" s="52"/>
      <c r="I737" s="78"/>
      <c r="J737" s="52"/>
      <c r="K737" s="78"/>
      <c r="L737" s="52"/>
      <c r="M737" s="78"/>
    </row>
    <row r="738" spans="1:14">
      <c r="A738" s="39"/>
      <c r="B738" s="78" t="s">
        <v>1946</v>
      </c>
      <c r="C738" s="78" t="s">
        <v>1947</v>
      </c>
      <c r="D738" s="61">
        <v>12</v>
      </c>
      <c r="E738" s="78" t="s">
        <v>1948</v>
      </c>
      <c r="F738" s="52"/>
      <c r="G738" s="78"/>
      <c r="H738" s="52"/>
      <c r="I738" s="78"/>
      <c r="J738" s="52"/>
      <c r="K738" s="78"/>
      <c r="L738" s="52"/>
      <c r="M738" s="78"/>
    </row>
    <row r="739" spans="1:14">
      <c r="A739" s="39"/>
      <c r="B739" s="78" t="s">
        <v>1949</v>
      </c>
      <c r="C739" s="78" t="s">
        <v>1949</v>
      </c>
      <c r="D739" s="78"/>
      <c r="E739" s="78"/>
      <c r="F739" s="52"/>
      <c r="G739" s="78"/>
      <c r="H739" s="52"/>
      <c r="I739" s="78"/>
      <c r="J739" s="52"/>
      <c r="K739" s="78"/>
      <c r="L739" s="52"/>
      <c r="M739" s="78"/>
    </row>
    <row r="740" spans="1:14">
      <c r="A740" s="47"/>
      <c r="B740" s="248"/>
      <c r="C740" s="248"/>
      <c r="D740" s="248"/>
      <c r="E740" s="248"/>
      <c r="F740" s="81"/>
      <c r="G740" s="248"/>
      <c r="H740" s="81"/>
      <c r="I740" s="248"/>
      <c r="J740" s="81"/>
      <c r="K740" s="248"/>
      <c r="L740" s="81"/>
      <c r="M740" s="248"/>
    </row>
    <row r="741" spans="1:14">
      <c r="A741" s="39"/>
      <c r="B741" s="78"/>
      <c r="C741" s="78"/>
      <c r="D741" s="78"/>
      <c r="E741" s="78"/>
      <c r="F741" s="52"/>
      <c r="G741" s="78"/>
      <c r="H741" s="52"/>
      <c r="I741" s="78"/>
      <c r="J741" s="52"/>
      <c r="K741" s="78"/>
      <c r="L741" s="52"/>
      <c r="M741" s="78"/>
    </row>
    <row r="742" spans="1:14">
      <c r="A742" s="39"/>
      <c r="B742" s="78"/>
      <c r="C742" s="78"/>
      <c r="D742" s="78"/>
      <c r="E742" s="78"/>
      <c r="F742" s="52"/>
      <c r="G742" s="78"/>
      <c r="H742" s="52"/>
      <c r="I742" s="78"/>
      <c r="J742" s="52"/>
      <c r="K742" s="78"/>
      <c r="L742" s="52"/>
      <c r="M742" s="78"/>
    </row>
    <row r="743" spans="1:14">
      <c r="A743" s="39"/>
      <c r="B743" s="78"/>
      <c r="C743" s="78"/>
      <c r="D743" s="78"/>
      <c r="E743" s="78"/>
      <c r="F743" s="52"/>
      <c r="G743" s="78"/>
      <c r="H743" s="52"/>
      <c r="I743" s="78"/>
      <c r="J743" s="52"/>
      <c r="K743" s="78"/>
      <c r="L743" s="52"/>
      <c r="M743" s="78"/>
    </row>
    <row r="744" spans="1:14">
      <c r="A744" s="39"/>
      <c r="B744" s="78"/>
      <c r="C744" s="78"/>
      <c r="D744" s="78"/>
      <c r="E744" s="78"/>
      <c r="F744" s="52"/>
      <c r="G744" s="78"/>
      <c r="H744" s="52"/>
      <c r="I744" s="78"/>
      <c r="J744" s="52"/>
      <c r="K744" s="78"/>
      <c r="L744" s="52"/>
      <c r="M744" s="78"/>
    </row>
    <row r="745" spans="1:14">
      <c r="A745" s="39"/>
      <c r="B745" s="78"/>
      <c r="C745" s="78"/>
      <c r="D745" s="78"/>
      <c r="E745" s="78"/>
      <c r="F745" s="52"/>
      <c r="G745" s="78"/>
      <c r="H745" s="52"/>
      <c r="I745" s="78"/>
      <c r="J745" s="52"/>
      <c r="K745" s="78"/>
      <c r="L745" s="52"/>
      <c r="M745" s="78"/>
    </row>
    <row r="746" spans="1:14">
      <c r="A746" s="39"/>
      <c r="B746" s="78"/>
      <c r="C746" s="78"/>
      <c r="D746" s="78"/>
      <c r="E746" s="78"/>
      <c r="F746" s="52"/>
      <c r="G746" s="78"/>
      <c r="H746" s="52"/>
      <c r="I746" s="78"/>
      <c r="J746" s="52"/>
      <c r="K746" s="78"/>
      <c r="L746" s="52"/>
      <c r="M746" s="78"/>
    </row>
    <row r="747" spans="1:14">
      <c r="A747" s="39"/>
      <c r="B747" s="78"/>
      <c r="C747" s="78"/>
      <c r="D747" s="78"/>
      <c r="E747" s="78"/>
      <c r="F747" s="52"/>
      <c r="G747" s="78"/>
      <c r="H747" s="52"/>
      <c r="I747" s="78"/>
      <c r="J747" s="52"/>
      <c r="K747" s="78"/>
      <c r="L747" s="52"/>
      <c r="M747" s="78"/>
    </row>
    <row r="748" spans="1:14">
      <c r="A748" s="39"/>
      <c r="B748" s="47"/>
      <c r="C748" s="248"/>
      <c r="D748" s="248"/>
      <c r="E748" s="78"/>
      <c r="F748" s="52"/>
      <c r="G748" s="78"/>
      <c r="H748" s="52"/>
      <c r="I748" s="78"/>
      <c r="J748" s="52"/>
      <c r="K748" s="78"/>
      <c r="L748" s="52"/>
      <c r="M748" s="78"/>
    </row>
    <row r="749" spans="1:14">
      <c r="A749" s="570"/>
      <c r="B749" s="576"/>
      <c r="C749" s="577" t="s">
        <v>1738</v>
      </c>
      <c r="D749" s="576"/>
      <c r="E749" s="578"/>
      <c r="F749" s="570" t="s">
        <v>36</v>
      </c>
      <c r="G749" s="106">
        <v>2348848.21</v>
      </c>
      <c r="H749" s="570" t="s">
        <v>36</v>
      </c>
      <c r="I749" s="106">
        <v>209980</v>
      </c>
      <c r="J749" s="570" t="s">
        <v>36</v>
      </c>
      <c r="K749" s="106">
        <v>150000</v>
      </c>
      <c r="L749" s="570" t="s">
        <v>36</v>
      </c>
      <c r="M749" s="106">
        <f>G749+I749+K749</f>
        <v>2708828.21</v>
      </c>
    </row>
    <row r="751" spans="1:14">
      <c r="A751" s="366" t="s">
        <v>1386</v>
      </c>
      <c r="B751" s="366"/>
      <c r="C751" s="366" t="s">
        <v>1865</v>
      </c>
      <c r="D751" s="366"/>
      <c r="E751" s="250"/>
      <c r="F751" s="582"/>
      <c r="G751" s="582"/>
      <c r="H751" s="582"/>
      <c r="I751" s="582"/>
      <c r="J751" s="582"/>
      <c r="K751" s="582"/>
      <c r="L751" s="582"/>
      <c r="M751" s="582"/>
      <c r="N751" s="582"/>
    </row>
    <row r="752" spans="1:14">
      <c r="A752" s="582"/>
      <c r="B752" s="582"/>
      <c r="C752" s="582"/>
      <c r="D752" s="582"/>
      <c r="E752" s="582"/>
      <c r="F752" s="582"/>
      <c r="G752" s="582"/>
      <c r="H752" s="582"/>
      <c r="I752" s="582"/>
      <c r="J752" s="582"/>
      <c r="K752" s="582"/>
      <c r="L752" s="582"/>
      <c r="M752" s="582"/>
      <c r="N752" s="582"/>
    </row>
    <row r="753" spans="1:14">
      <c r="A753" s="582"/>
      <c r="B753" s="582"/>
      <c r="C753" s="582"/>
      <c r="D753" s="582"/>
      <c r="E753" s="582"/>
      <c r="F753" s="582"/>
      <c r="G753" s="582"/>
      <c r="H753" s="582"/>
      <c r="I753" s="582"/>
      <c r="J753" s="582"/>
      <c r="K753" s="582"/>
      <c r="L753" s="582"/>
      <c r="M753" s="582"/>
      <c r="N753" s="582"/>
    </row>
    <row r="754" spans="1:14">
      <c r="A754" s="176" t="s">
        <v>56</v>
      </c>
      <c r="B754" s="176"/>
      <c r="C754" s="176" t="s">
        <v>1389</v>
      </c>
      <c r="D754" s="176"/>
      <c r="E754" s="176" t="s">
        <v>1390</v>
      </c>
      <c r="F754" s="176"/>
      <c r="G754" s="176"/>
      <c r="H754" s="176"/>
      <c r="I754" s="176"/>
      <c r="J754" s="176" t="s">
        <v>1740</v>
      </c>
      <c r="K754" s="176"/>
      <c r="L754" s="176"/>
      <c r="M754" s="176"/>
      <c r="N754" s="582"/>
    </row>
    <row r="755" spans="1:14">
      <c r="A755" s="176" t="s">
        <v>1132</v>
      </c>
      <c r="B755" s="176"/>
      <c r="C755" s="176" t="s">
        <v>1392</v>
      </c>
      <c r="D755" s="176"/>
      <c r="E755" s="176" t="s">
        <v>1393</v>
      </c>
      <c r="F755" s="176"/>
      <c r="G755" s="176"/>
      <c r="H755" s="176"/>
      <c r="I755" s="176"/>
      <c r="J755" s="176"/>
      <c r="K755" s="176" t="s">
        <v>1660</v>
      </c>
      <c r="L755" s="176"/>
      <c r="M755" s="176"/>
      <c r="N755" s="582"/>
    </row>
    <row r="756" spans="1:14">
      <c r="A756" s="176" t="s">
        <v>1950</v>
      </c>
      <c r="B756" s="176"/>
      <c r="C756" s="176"/>
      <c r="D756" s="176"/>
      <c r="E756" s="176"/>
      <c r="F756" s="176"/>
      <c r="G756" s="176"/>
      <c r="H756" s="176"/>
      <c r="I756" s="176"/>
      <c r="J756" s="176"/>
      <c r="K756" s="176"/>
      <c r="L756" s="176"/>
      <c r="M756" s="176"/>
      <c r="N756" s="582"/>
    </row>
    <row r="757" spans="1:14">
      <c r="A757" s="176"/>
      <c r="B757" s="176"/>
      <c r="C757" s="176"/>
      <c r="D757" s="176"/>
      <c r="E757" s="176"/>
      <c r="F757" s="176"/>
      <c r="G757" s="176"/>
      <c r="H757" s="176"/>
      <c r="I757" s="176"/>
      <c r="J757" s="176"/>
      <c r="K757" s="176"/>
      <c r="L757" s="176"/>
      <c r="M757" s="176"/>
      <c r="N757" s="582"/>
    </row>
    <row r="758" spans="1:14">
      <c r="A758" s="176" t="s">
        <v>1395</v>
      </c>
      <c r="B758" s="582"/>
      <c r="C758" s="582"/>
      <c r="D758" s="582"/>
      <c r="E758" s="582"/>
      <c r="F758" s="582"/>
      <c r="G758" s="582"/>
      <c r="H758" s="582"/>
      <c r="I758" s="582"/>
      <c r="J758" s="582"/>
      <c r="K758" s="582"/>
      <c r="L758" s="582"/>
      <c r="M758" s="582"/>
      <c r="N758" s="582"/>
    </row>
    <row r="759" spans="1:14">
      <c r="A759" s="176"/>
      <c r="B759" s="582"/>
      <c r="C759" s="582"/>
      <c r="D759" s="582"/>
      <c r="E759" s="582"/>
      <c r="F759" s="582"/>
      <c r="G759" s="582"/>
      <c r="H759" s="582"/>
      <c r="I759" s="582"/>
      <c r="J759" s="582"/>
      <c r="K759" s="582"/>
      <c r="L759" s="582"/>
      <c r="M759" s="582"/>
      <c r="N759" s="582"/>
    </row>
    <row r="760" spans="1:14">
      <c r="A760" s="582"/>
      <c r="B760" s="582"/>
      <c r="C760" s="582"/>
      <c r="D760" s="582"/>
      <c r="E760" s="582"/>
      <c r="F760" s="582"/>
      <c r="G760" s="582"/>
      <c r="H760" s="582"/>
      <c r="I760" s="582"/>
      <c r="J760" s="582"/>
      <c r="K760" s="582"/>
      <c r="L760" s="582"/>
      <c r="M760" s="582"/>
      <c r="N760" s="582"/>
    </row>
    <row r="761" spans="1:14">
      <c r="A761" s="176" t="s">
        <v>1396</v>
      </c>
      <c r="B761" s="176"/>
      <c r="C761" s="582"/>
      <c r="D761" s="582"/>
      <c r="E761" s="582"/>
      <c r="F761" s="582"/>
      <c r="G761" s="582"/>
      <c r="H761" s="582"/>
      <c r="I761" s="582"/>
      <c r="J761" s="582"/>
      <c r="K761" s="582"/>
      <c r="L761" s="582"/>
      <c r="M761" s="582"/>
      <c r="N761" s="582"/>
    </row>
    <row r="762" spans="1:14">
      <c r="A762" s="176" t="s">
        <v>1867</v>
      </c>
      <c r="B762" s="176"/>
      <c r="C762" s="582"/>
      <c r="D762" s="582"/>
      <c r="E762" s="582"/>
      <c r="F762" s="582"/>
      <c r="G762" s="582"/>
      <c r="H762" s="582"/>
      <c r="I762" s="582"/>
      <c r="J762" s="582"/>
      <c r="K762" s="582"/>
      <c r="L762" s="582"/>
      <c r="M762" s="582"/>
      <c r="N762" s="582"/>
    </row>
    <row r="763" spans="1:14">
      <c r="A763" s="530" t="s">
        <v>1398</v>
      </c>
      <c r="B763" s="530"/>
      <c r="C763" s="530"/>
      <c r="D763" s="530"/>
      <c r="E763" s="530"/>
      <c r="F763" s="530"/>
      <c r="G763" s="530"/>
      <c r="H763" s="530"/>
      <c r="I763" s="530"/>
      <c r="J763" s="530"/>
      <c r="K763" s="530"/>
      <c r="L763" s="530"/>
      <c r="M763" s="530" t="s">
        <v>1495</v>
      </c>
    </row>
    <row r="764" spans="1:14">
      <c r="A764" s="530" t="s">
        <v>1951</v>
      </c>
      <c r="B764" s="530"/>
      <c r="C764" s="530"/>
      <c r="D764" s="530"/>
      <c r="E764" s="530"/>
      <c r="F764" s="530"/>
      <c r="G764" s="530"/>
      <c r="H764" s="530"/>
      <c r="I764" s="530"/>
      <c r="J764" s="530"/>
      <c r="K764" s="530"/>
      <c r="L764" s="530"/>
      <c r="M764" s="530"/>
    </row>
    <row r="765" spans="1:14">
      <c r="A765" s="530"/>
      <c r="B765" s="530"/>
    </row>
    <row r="766" spans="1:14" ht="15.75">
      <c r="A766" s="531" t="s">
        <v>1952</v>
      </c>
      <c r="B766" s="531"/>
      <c r="C766" s="531"/>
      <c r="D766" s="531"/>
      <c r="E766" s="531"/>
      <c r="F766" s="531"/>
      <c r="G766" s="531"/>
      <c r="H766" s="531"/>
      <c r="I766" s="531"/>
      <c r="J766" s="531"/>
      <c r="K766" s="531"/>
      <c r="L766" s="531"/>
      <c r="M766" s="531"/>
    </row>
    <row r="767" spans="1:14">
      <c r="A767" s="63"/>
      <c r="B767" s="63"/>
      <c r="C767" s="63"/>
      <c r="D767" s="63"/>
      <c r="E767" s="63"/>
      <c r="F767" s="63"/>
      <c r="G767" s="63"/>
      <c r="H767" s="63"/>
      <c r="I767" s="63"/>
      <c r="J767" s="63"/>
      <c r="K767" s="63"/>
    </row>
    <row r="768" spans="1:14" ht="16.5">
      <c r="A768" s="532" t="s">
        <v>1166</v>
      </c>
      <c r="B768" s="532"/>
      <c r="C768" s="532"/>
      <c r="D768" s="532"/>
      <c r="E768" s="532"/>
      <c r="F768" s="532"/>
      <c r="G768" s="532"/>
      <c r="H768" s="532"/>
      <c r="I768" s="532"/>
      <c r="J768" s="532"/>
      <c r="K768" s="532"/>
      <c r="L768" s="532"/>
      <c r="M768" s="532"/>
    </row>
    <row r="769" spans="1:14">
      <c r="A769" s="533" t="s">
        <v>1167</v>
      </c>
      <c r="B769" s="533"/>
      <c r="C769" s="533"/>
      <c r="D769" s="533"/>
      <c r="E769" s="533"/>
      <c r="F769" s="533"/>
      <c r="G769" s="533"/>
      <c r="H769" s="533"/>
      <c r="I769" s="533"/>
      <c r="J769" s="533"/>
      <c r="K769" s="533"/>
      <c r="L769" s="533"/>
      <c r="M769" s="533"/>
    </row>
    <row r="770" spans="1:14">
      <c r="A770" s="63"/>
      <c r="B770" s="63"/>
      <c r="C770" s="63"/>
      <c r="D770" s="63"/>
      <c r="E770" s="63"/>
      <c r="F770" s="534"/>
      <c r="G770" s="534"/>
      <c r="H770" s="63"/>
      <c r="I770" s="63"/>
      <c r="J770" s="63"/>
      <c r="K770" s="63"/>
    </row>
    <row r="771" spans="1:14" ht="16.5">
      <c r="A771" s="584" t="s">
        <v>1953</v>
      </c>
      <c r="B771" s="584" t="s">
        <v>1954</v>
      </c>
      <c r="C771" s="585"/>
      <c r="D771" s="585"/>
      <c r="E771" s="584"/>
      <c r="F771" s="584"/>
      <c r="G771" s="584"/>
      <c r="H771" s="584"/>
      <c r="I771" s="584"/>
      <c r="J771" s="584"/>
      <c r="K771" s="584"/>
      <c r="L771" s="584"/>
      <c r="M771" s="584"/>
      <c r="N771" s="586"/>
    </row>
    <row r="772" spans="1:14" ht="10.5" customHeight="1">
      <c r="A772" s="584"/>
      <c r="B772" s="584"/>
      <c r="C772" s="584"/>
      <c r="D772" s="584"/>
      <c r="E772" s="584"/>
      <c r="F772" s="584"/>
      <c r="G772" s="584"/>
      <c r="H772" s="584"/>
      <c r="I772" s="584"/>
      <c r="J772" s="584"/>
      <c r="K772" s="584"/>
      <c r="L772" s="584"/>
      <c r="M772" s="584"/>
      <c r="N772" s="586"/>
    </row>
    <row r="773" spans="1:14" ht="16.5">
      <c r="A773" s="584" t="s">
        <v>1955</v>
      </c>
      <c r="B773" s="584" t="s">
        <v>1956</v>
      </c>
      <c r="C773" s="584"/>
      <c r="D773" s="584"/>
      <c r="E773" s="584"/>
      <c r="F773" s="584"/>
      <c r="G773" s="584"/>
      <c r="H773" s="584"/>
      <c r="I773" s="584"/>
      <c r="J773" s="584"/>
      <c r="K773" s="584"/>
      <c r="L773" s="584"/>
      <c r="M773" s="584"/>
      <c r="N773" s="586"/>
    </row>
    <row r="774" spans="1:14" ht="10.5" customHeight="1">
      <c r="A774" s="584"/>
      <c r="B774" s="584"/>
      <c r="C774" s="584"/>
      <c r="D774" s="584"/>
      <c r="E774" s="584"/>
      <c r="F774" s="584"/>
      <c r="G774" s="584"/>
      <c r="H774" s="584"/>
      <c r="I774" s="584"/>
      <c r="J774" s="584"/>
      <c r="K774" s="584"/>
      <c r="L774" s="584"/>
      <c r="M774" s="584"/>
      <c r="N774" s="586"/>
    </row>
    <row r="775" spans="1:14" ht="16.5">
      <c r="A775" s="584" t="s">
        <v>1957</v>
      </c>
      <c r="B775" s="584" t="s">
        <v>1958</v>
      </c>
      <c r="C775" s="584"/>
      <c r="D775" s="584"/>
      <c r="E775" s="584"/>
      <c r="F775" s="584"/>
      <c r="G775" s="584"/>
      <c r="H775" s="584"/>
      <c r="I775" s="584"/>
      <c r="J775" s="584"/>
      <c r="K775" s="584"/>
      <c r="L775" s="584"/>
      <c r="M775" s="584"/>
      <c r="N775" s="586"/>
    </row>
    <row r="776" spans="1:14" ht="10.5" customHeight="1">
      <c r="A776" s="584"/>
      <c r="B776" s="584"/>
      <c r="C776" s="584"/>
      <c r="D776" s="584"/>
      <c r="E776" s="584"/>
      <c r="F776" s="584"/>
      <c r="G776" s="584"/>
      <c r="H776" s="584"/>
      <c r="I776" s="584"/>
      <c r="J776" s="584"/>
      <c r="K776" s="584"/>
      <c r="L776" s="584"/>
      <c r="M776" s="584"/>
      <c r="N776" s="586"/>
    </row>
    <row r="777" spans="1:14" ht="16.5">
      <c r="A777" s="584" t="s">
        <v>1959</v>
      </c>
      <c r="B777" s="584"/>
      <c r="C777" s="584"/>
      <c r="D777" s="584"/>
      <c r="E777" s="584"/>
      <c r="F777" s="584"/>
      <c r="G777" s="584"/>
      <c r="H777" s="584"/>
      <c r="I777" s="584"/>
      <c r="J777" s="584"/>
      <c r="K777" s="584"/>
      <c r="L777" s="584"/>
      <c r="M777" s="584"/>
      <c r="N777" s="586"/>
    </row>
    <row r="778" spans="1:14">
      <c r="A778" s="81"/>
      <c r="B778" s="81"/>
      <c r="C778" s="81"/>
      <c r="D778" s="81"/>
      <c r="E778" s="81"/>
      <c r="F778" s="81"/>
      <c r="G778" s="81"/>
      <c r="H778" s="81"/>
      <c r="I778" s="81"/>
      <c r="J778" s="81"/>
      <c r="K778" s="81"/>
      <c r="L778" s="81"/>
      <c r="M778" s="81"/>
    </row>
    <row r="779" spans="1:14">
      <c r="A779" s="535" t="s">
        <v>1184</v>
      </c>
      <c r="B779" s="554"/>
      <c r="C779" s="535"/>
      <c r="D779" s="554" t="s">
        <v>1185</v>
      </c>
      <c r="E779" s="554" t="s">
        <v>1186</v>
      </c>
      <c r="F779" s="549" t="s">
        <v>1187</v>
      </c>
      <c r="G779" s="536"/>
      <c r="H779" s="536"/>
      <c r="I779" s="536"/>
      <c r="J779" s="536"/>
      <c r="K779" s="536"/>
      <c r="L779" s="536"/>
      <c r="M779" s="537"/>
    </row>
    <row r="780" spans="1:14">
      <c r="A780" s="538" t="s">
        <v>1188</v>
      </c>
      <c r="B780" s="543" t="s">
        <v>311</v>
      </c>
      <c r="C780" s="538" t="s">
        <v>1189</v>
      </c>
      <c r="D780" s="543" t="s">
        <v>1190</v>
      </c>
      <c r="E780" s="538" t="s">
        <v>1191</v>
      </c>
      <c r="F780" s="539" t="s">
        <v>1192</v>
      </c>
      <c r="G780" s="540"/>
      <c r="H780" s="539" t="s">
        <v>1193</v>
      </c>
      <c r="I780" s="540"/>
      <c r="J780" s="539" t="s">
        <v>1194</v>
      </c>
      <c r="K780" s="540"/>
      <c r="L780" s="555" t="s">
        <v>1195</v>
      </c>
      <c r="M780" s="540"/>
    </row>
    <row r="781" spans="1:14">
      <c r="A781" s="541" t="s">
        <v>11</v>
      </c>
      <c r="B781" s="543"/>
      <c r="C781" s="543"/>
      <c r="D781" s="543"/>
      <c r="E781" s="538"/>
      <c r="F781" s="542"/>
      <c r="G781" s="543"/>
      <c r="H781" s="544"/>
      <c r="I781" s="543"/>
      <c r="J781" s="544"/>
      <c r="K781" s="543"/>
      <c r="L781" s="544"/>
      <c r="M781" s="543"/>
    </row>
    <row r="782" spans="1:14">
      <c r="A782" s="545">
        <v>1</v>
      </c>
      <c r="B782" s="547">
        <v>2</v>
      </c>
      <c r="C782" s="545">
        <v>3</v>
      </c>
      <c r="D782" s="545">
        <v>4</v>
      </c>
      <c r="E782" s="545">
        <v>5</v>
      </c>
      <c r="F782" s="546"/>
      <c r="G782" s="547">
        <v>6</v>
      </c>
      <c r="H782" s="546"/>
      <c r="I782" s="547">
        <v>7</v>
      </c>
      <c r="J782" s="548"/>
      <c r="K782" s="547">
        <v>8</v>
      </c>
      <c r="L782" s="548"/>
      <c r="M782" s="547">
        <v>9</v>
      </c>
    </row>
    <row r="783" spans="1:14">
      <c r="A783" s="416"/>
      <c r="B783" s="221" t="s">
        <v>1960</v>
      </c>
      <c r="C783" s="59" t="s">
        <v>1961</v>
      </c>
      <c r="D783" s="579" t="s">
        <v>1962</v>
      </c>
      <c r="E783" s="180"/>
      <c r="F783" s="40"/>
      <c r="G783" s="78"/>
      <c r="H783" s="52"/>
      <c r="I783" s="78"/>
      <c r="J783" s="52"/>
      <c r="K783" s="78"/>
      <c r="L783" s="52"/>
      <c r="M783" s="78"/>
    </row>
    <row r="784" spans="1:14">
      <c r="A784" s="38" t="s">
        <v>1196</v>
      </c>
      <c r="B784" s="78" t="s">
        <v>1963</v>
      </c>
      <c r="C784" s="39" t="s">
        <v>1964</v>
      </c>
      <c r="D784" s="78" t="s">
        <v>1965</v>
      </c>
      <c r="E784" s="180"/>
      <c r="F784" s="40"/>
      <c r="G784" s="78"/>
      <c r="H784" s="52"/>
      <c r="I784" s="78"/>
      <c r="J784" s="52"/>
      <c r="K784" s="78"/>
      <c r="L784" s="52"/>
      <c r="M784" s="78"/>
    </row>
    <row r="785" spans="1:13">
      <c r="A785" s="38" t="s">
        <v>1200</v>
      </c>
      <c r="B785" s="78" t="s">
        <v>1966</v>
      </c>
      <c r="C785" s="39" t="s">
        <v>1967</v>
      </c>
      <c r="D785" s="78" t="s">
        <v>1968</v>
      </c>
      <c r="E785" s="180"/>
      <c r="F785" s="52"/>
      <c r="G785" s="78"/>
      <c r="H785" s="52"/>
      <c r="I785" s="78"/>
      <c r="J785" s="52"/>
      <c r="K785" s="78"/>
      <c r="L785" s="52"/>
      <c r="M785" s="78"/>
    </row>
    <row r="786" spans="1:13">
      <c r="A786" s="587" t="s">
        <v>1418</v>
      </c>
      <c r="B786" s="78" t="s">
        <v>1969</v>
      </c>
      <c r="C786" s="39" t="s">
        <v>1970</v>
      </c>
      <c r="D786" s="39" t="s">
        <v>1971</v>
      </c>
      <c r="E786" s="180" t="s">
        <v>1566</v>
      </c>
      <c r="F786" s="52"/>
      <c r="G786" s="78"/>
      <c r="H786" s="52"/>
      <c r="I786" s="78"/>
      <c r="J786" s="52"/>
      <c r="K786" s="78"/>
      <c r="L786" s="52"/>
      <c r="M786" s="78"/>
    </row>
    <row r="787" spans="1:13">
      <c r="A787" s="588" t="s">
        <v>1972</v>
      </c>
      <c r="B787" s="78" t="s">
        <v>1973</v>
      </c>
      <c r="C787" s="39" t="s">
        <v>1974</v>
      </c>
      <c r="D787" s="39" t="s">
        <v>1975</v>
      </c>
      <c r="E787" s="180"/>
      <c r="F787" s="63"/>
      <c r="G787" s="78"/>
      <c r="H787" s="63"/>
      <c r="I787" s="78"/>
      <c r="J787" s="63"/>
      <c r="K787" s="78"/>
      <c r="L787" s="63"/>
      <c r="M787" s="78"/>
    </row>
    <row r="788" spans="1:13">
      <c r="A788" s="124"/>
      <c r="B788" s="78" t="s">
        <v>1976</v>
      </c>
      <c r="C788" s="39" t="s">
        <v>1977</v>
      </c>
      <c r="D788" s="39" t="s">
        <v>1978</v>
      </c>
      <c r="E788" s="180"/>
      <c r="F788" s="52"/>
      <c r="G788" s="78"/>
      <c r="H788" s="52"/>
      <c r="I788" s="78"/>
      <c r="J788" s="52"/>
      <c r="K788" s="78"/>
      <c r="L788" s="52"/>
      <c r="M788" s="78"/>
    </row>
    <row r="789" spans="1:13">
      <c r="A789" s="47"/>
      <c r="B789" s="248"/>
      <c r="C789" s="47"/>
      <c r="D789" s="47" t="s">
        <v>1979</v>
      </c>
      <c r="E789" s="589"/>
      <c r="F789" s="81"/>
      <c r="G789" s="248"/>
      <c r="H789" s="81"/>
      <c r="I789" s="248"/>
      <c r="J789" s="81"/>
      <c r="K789" s="248"/>
      <c r="L789" s="81"/>
      <c r="M789" s="248"/>
    </row>
    <row r="790" spans="1:13">
      <c r="A790" s="39"/>
      <c r="B790" s="78" t="s">
        <v>1980</v>
      </c>
      <c r="C790" s="39" t="s">
        <v>1981</v>
      </c>
      <c r="D790" s="39" t="s">
        <v>1982</v>
      </c>
      <c r="E790" s="124"/>
      <c r="F790" s="63"/>
      <c r="G790" s="78"/>
      <c r="H790" s="63"/>
      <c r="I790" s="78"/>
      <c r="J790" s="63"/>
      <c r="K790" s="78"/>
      <c r="L790" s="63"/>
      <c r="M790" s="78"/>
    </row>
    <row r="791" spans="1:13">
      <c r="A791" s="39"/>
      <c r="B791" s="78" t="s">
        <v>1983</v>
      </c>
      <c r="C791" s="39" t="s">
        <v>1984</v>
      </c>
      <c r="D791" s="39"/>
      <c r="E791" s="180" t="s">
        <v>1566</v>
      </c>
      <c r="F791" s="63"/>
      <c r="G791" s="78"/>
      <c r="H791" s="63"/>
      <c r="I791" s="78"/>
      <c r="J791" s="63"/>
      <c r="K791" s="78"/>
      <c r="L791" s="63"/>
      <c r="M791" s="78"/>
    </row>
    <row r="792" spans="1:13">
      <c r="A792" s="47"/>
      <c r="B792" s="248" t="s">
        <v>11</v>
      </c>
      <c r="C792" s="47"/>
      <c r="D792" s="47"/>
      <c r="E792" s="47"/>
      <c r="F792" s="81"/>
      <c r="G792" s="248"/>
      <c r="H792" s="81"/>
      <c r="I792" s="248"/>
      <c r="J792" s="81"/>
      <c r="K792" s="248"/>
      <c r="L792" s="81"/>
      <c r="M792" s="248"/>
    </row>
    <row r="793" spans="1:13">
      <c r="A793" s="39"/>
      <c r="B793" s="221" t="s">
        <v>1853</v>
      </c>
      <c r="C793" s="59" t="s">
        <v>1985</v>
      </c>
      <c r="D793" s="59"/>
      <c r="E793" s="59"/>
      <c r="F793" s="63"/>
      <c r="G793" s="78"/>
      <c r="H793" s="63"/>
      <c r="I793" s="78"/>
      <c r="J793" s="63"/>
      <c r="K793" s="78"/>
      <c r="L793" s="63"/>
      <c r="M793" s="78"/>
    </row>
    <row r="794" spans="1:13">
      <c r="A794" s="39"/>
      <c r="B794" s="39" t="s">
        <v>1986</v>
      </c>
      <c r="C794" s="39" t="s">
        <v>1987</v>
      </c>
      <c r="D794" s="39" t="s">
        <v>1988</v>
      </c>
      <c r="E794" s="39" t="s">
        <v>1566</v>
      </c>
      <c r="F794" s="63"/>
      <c r="G794" s="78"/>
      <c r="H794" s="63"/>
      <c r="I794" s="78"/>
      <c r="J794" s="63"/>
      <c r="K794" s="78"/>
      <c r="L794" s="63"/>
      <c r="M794" s="78"/>
    </row>
    <row r="795" spans="1:13">
      <c r="A795" s="47"/>
      <c r="B795" s="47" t="s">
        <v>1860</v>
      </c>
      <c r="C795" s="47" t="s">
        <v>1989</v>
      </c>
      <c r="D795" s="47"/>
      <c r="E795" s="47"/>
      <c r="F795" s="81"/>
      <c r="G795" s="248"/>
      <c r="H795" s="81"/>
      <c r="I795" s="248"/>
      <c r="J795" s="81"/>
      <c r="K795" s="248"/>
      <c r="L795" s="81"/>
      <c r="M795" s="248"/>
    </row>
    <row r="796" spans="1:13">
      <c r="A796" s="39"/>
      <c r="B796" s="39" t="s">
        <v>1990</v>
      </c>
      <c r="C796" s="39" t="s">
        <v>1991</v>
      </c>
      <c r="D796" s="39" t="s">
        <v>1992</v>
      </c>
      <c r="E796" s="39"/>
      <c r="F796" s="63"/>
      <c r="G796" s="78"/>
      <c r="H796" s="63"/>
      <c r="I796" s="78"/>
      <c r="J796" s="63"/>
      <c r="K796" s="78"/>
      <c r="L796" s="63"/>
      <c r="M796" s="78"/>
    </row>
    <row r="797" spans="1:13">
      <c r="A797" s="39"/>
      <c r="B797" s="39" t="s">
        <v>1993</v>
      </c>
      <c r="C797" s="39" t="s">
        <v>1993</v>
      </c>
      <c r="D797" s="39" t="s">
        <v>1994</v>
      </c>
      <c r="E797" s="39" t="s">
        <v>1566</v>
      </c>
      <c r="F797" s="52"/>
      <c r="G797" s="78"/>
      <c r="H797" s="52"/>
      <c r="I797" s="78"/>
      <c r="J797" s="52"/>
      <c r="K797" s="78"/>
      <c r="L797" s="52"/>
      <c r="M797" s="78"/>
    </row>
    <row r="798" spans="1:13">
      <c r="A798" s="39"/>
      <c r="B798" s="39"/>
      <c r="C798" s="39"/>
      <c r="D798" s="39" t="s">
        <v>1995</v>
      </c>
      <c r="E798" s="39"/>
      <c r="F798" s="52"/>
      <c r="G798" s="78"/>
      <c r="H798" s="52"/>
      <c r="I798" s="78"/>
      <c r="J798" s="52"/>
      <c r="K798" s="78"/>
      <c r="L798" s="52"/>
      <c r="M798" s="78"/>
    </row>
    <row r="799" spans="1:13">
      <c r="A799" s="47"/>
      <c r="B799" s="47"/>
      <c r="C799" s="47"/>
      <c r="D799" s="47"/>
      <c r="E799" s="47"/>
      <c r="F799" s="81"/>
      <c r="G799" s="248"/>
      <c r="H799" s="81"/>
      <c r="I799" s="248"/>
      <c r="J799" s="81"/>
      <c r="K799" s="248"/>
      <c r="L799" s="81"/>
      <c r="M799" s="248"/>
    </row>
    <row r="800" spans="1:13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</row>
    <row r="801" spans="1:13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</row>
    <row r="802" spans="1:13">
      <c r="A802" s="530" t="s">
        <v>1398</v>
      </c>
      <c r="B802" s="530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</row>
    <row r="803" spans="1:13">
      <c r="A803" s="530" t="s">
        <v>1996</v>
      </c>
      <c r="B803" s="530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</row>
    <row r="804" spans="1:13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</row>
    <row r="805" spans="1:13">
      <c r="A805" s="535" t="s">
        <v>1184</v>
      </c>
      <c r="B805" s="554"/>
      <c r="C805" s="535"/>
      <c r="D805" s="554" t="s">
        <v>1185</v>
      </c>
      <c r="E805" s="554" t="s">
        <v>1186</v>
      </c>
      <c r="F805" s="549" t="s">
        <v>1187</v>
      </c>
      <c r="G805" s="536"/>
      <c r="H805" s="536"/>
      <c r="I805" s="536"/>
      <c r="J805" s="536"/>
      <c r="K805" s="536"/>
      <c r="L805" s="536"/>
      <c r="M805" s="537"/>
    </row>
    <row r="806" spans="1:13">
      <c r="A806" s="538" t="s">
        <v>1188</v>
      </c>
      <c r="B806" s="543" t="s">
        <v>311</v>
      </c>
      <c r="C806" s="538" t="s">
        <v>1189</v>
      </c>
      <c r="D806" s="543" t="s">
        <v>1190</v>
      </c>
      <c r="E806" s="538" t="s">
        <v>1191</v>
      </c>
      <c r="F806" s="539" t="s">
        <v>1192</v>
      </c>
      <c r="G806" s="540"/>
      <c r="H806" s="539" t="s">
        <v>1193</v>
      </c>
      <c r="I806" s="540"/>
      <c r="J806" s="539" t="s">
        <v>1194</v>
      </c>
      <c r="K806" s="540"/>
      <c r="L806" s="555" t="s">
        <v>1195</v>
      </c>
      <c r="M806" s="540"/>
    </row>
    <row r="807" spans="1:13">
      <c r="A807" s="541" t="s">
        <v>11</v>
      </c>
      <c r="B807" s="543"/>
      <c r="C807" s="543"/>
      <c r="D807" s="543"/>
      <c r="E807" s="538"/>
      <c r="F807" s="542"/>
      <c r="G807" s="543"/>
      <c r="H807" s="544"/>
      <c r="I807" s="543"/>
      <c r="J807" s="544"/>
      <c r="K807" s="543"/>
      <c r="L807" s="544"/>
      <c r="M807" s="543"/>
    </row>
    <row r="808" spans="1:13">
      <c r="A808" s="545">
        <v>1</v>
      </c>
      <c r="B808" s="545">
        <v>2</v>
      </c>
      <c r="C808" s="545">
        <v>3</v>
      </c>
      <c r="D808" s="545">
        <v>4</v>
      </c>
      <c r="E808" s="545">
        <v>5</v>
      </c>
      <c r="F808" s="546"/>
      <c r="G808" s="547">
        <v>6</v>
      </c>
      <c r="H808" s="546"/>
      <c r="I808" s="547">
        <v>7</v>
      </c>
      <c r="J808" s="548"/>
      <c r="K808" s="547">
        <v>8</v>
      </c>
      <c r="L808" s="548"/>
      <c r="M808" s="547">
        <v>9</v>
      </c>
    </row>
    <row r="809" spans="1:13">
      <c r="A809" s="59"/>
      <c r="B809" s="221" t="s">
        <v>1997</v>
      </c>
      <c r="C809" s="221" t="s">
        <v>1998</v>
      </c>
      <c r="D809" s="221" t="s">
        <v>1999</v>
      </c>
      <c r="E809" s="221"/>
      <c r="F809" s="552"/>
      <c r="G809" s="221"/>
      <c r="H809" s="222"/>
      <c r="I809" s="221"/>
      <c r="J809" s="222"/>
      <c r="K809" s="221"/>
      <c r="L809" s="222"/>
      <c r="M809" s="221"/>
    </row>
    <row r="810" spans="1:13">
      <c r="A810" s="39"/>
      <c r="B810" s="78" t="s">
        <v>2000</v>
      </c>
      <c r="C810" s="78" t="s">
        <v>2000</v>
      </c>
      <c r="D810" s="78" t="s">
        <v>2001</v>
      </c>
      <c r="E810" s="78"/>
      <c r="F810" s="40"/>
      <c r="G810" s="78"/>
      <c r="H810" s="52"/>
      <c r="I810" s="78"/>
      <c r="J810" s="52"/>
      <c r="K810" s="78"/>
      <c r="L810" s="52"/>
      <c r="M810" s="78"/>
    </row>
    <row r="811" spans="1:13">
      <c r="A811" s="39"/>
      <c r="B811" s="78"/>
      <c r="C811" s="78"/>
      <c r="D811" s="78" t="s">
        <v>2002</v>
      </c>
      <c r="E811" s="78" t="s">
        <v>1566</v>
      </c>
      <c r="F811" s="40"/>
      <c r="G811" s="78"/>
      <c r="H811" s="52"/>
      <c r="I811" s="78"/>
      <c r="J811" s="52"/>
      <c r="K811" s="78"/>
      <c r="L811" s="52"/>
      <c r="M811" s="78"/>
    </row>
    <row r="812" spans="1:13">
      <c r="A812" s="39"/>
      <c r="B812" s="78"/>
      <c r="C812" s="78"/>
      <c r="D812" s="78" t="s">
        <v>2003</v>
      </c>
      <c r="E812" s="78"/>
      <c r="F812" s="40"/>
      <c r="G812" s="78"/>
      <c r="H812" s="52"/>
      <c r="I812" s="78"/>
      <c r="J812" s="52"/>
      <c r="K812" s="78"/>
      <c r="L812" s="52"/>
      <c r="M812" s="78"/>
    </row>
    <row r="813" spans="1:13">
      <c r="A813" s="39"/>
      <c r="B813" s="78"/>
      <c r="C813" s="78"/>
      <c r="D813" s="78" t="s">
        <v>2004</v>
      </c>
      <c r="E813" s="78"/>
      <c r="F813" s="40"/>
      <c r="G813" s="78"/>
      <c r="H813" s="52"/>
      <c r="I813" s="78"/>
      <c r="J813" s="52"/>
      <c r="K813" s="78"/>
      <c r="L813" s="52"/>
      <c r="M813" s="78"/>
    </row>
    <row r="814" spans="1:13">
      <c r="A814" s="47"/>
      <c r="B814" s="248"/>
      <c r="C814" s="248"/>
      <c r="D814" s="248" t="s">
        <v>2005</v>
      </c>
      <c r="E814" s="248"/>
      <c r="F814" s="80"/>
      <c r="G814" s="248"/>
      <c r="H814" s="81"/>
      <c r="I814" s="248"/>
      <c r="J814" s="81"/>
      <c r="K814" s="248"/>
      <c r="L814" s="81"/>
      <c r="M814" s="248"/>
    </row>
    <row r="815" spans="1:13">
      <c r="A815" s="39"/>
      <c r="B815" s="78" t="s">
        <v>2006</v>
      </c>
      <c r="C815" s="78" t="s">
        <v>2007</v>
      </c>
      <c r="D815" s="78" t="s">
        <v>2008</v>
      </c>
      <c r="E815" s="78"/>
      <c r="F815" s="40"/>
      <c r="G815" s="78"/>
      <c r="H815" s="52"/>
      <c r="I815" s="78"/>
      <c r="J815" s="52"/>
      <c r="K815" s="78"/>
      <c r="L815" s="52"/>
      <c r="M815" s="78"/>
    </row>
    <row r="816" spans="1:13">
      <c r="A816" s="39"/>
      <c r="B816" s="78" t="s">
        <v>2009</v>
      </c>
      <c r="C816" s="78" t="s">
        <v>2010</v>
      </c>
      <c r="D816" s="78" t="s">
        <v>2011</v>
      </c>
      <c r="E816" s="78" t="s">
        <v>1566</v>
      </c>
      <c r="F816" s="40"/>
      <c r="G816" s="78"/>
      <c r="H816" s="52"/>
      <c r="I816" s="78"/>
      <c r="J816" s="52"/>
      <c r="K816" s="78"/>
      <c r="L816" s="52"/>
      <c r="M816" s="78"/>
    </row>
    <row r="817" spans="1:13">
      <c r="A817" s="47"/>
      <c r="B817" s="248" t="s">
        <v>2012</v>
      </c>
      <c r="C817" s="248" t="s">
        <v>2013</v>
      </c>
      <c r="D817" s="248" t="s">
        <v>2014</v>
      </c>
      <c r="E817" s="248"/>
      <c r="F817" s="80"/>
      <c r="G817" s="248"/>
      <c r="H817" s="81"/>
      <c r="I817" s="248"/>
      <c r="J817" s="81"/>
      <c r="K817" s="248"/>
      <c r="L817" s="81"/>
      <c r="M817" s="248"/>
    </row>
    <row r="818" spans="1:13">
      <c r="A818" s="39"/>
      <c r="B818" s="78" t="s">
        <v>2015</v>
      </c>
      <c r="C818" s="78" t="s">
        <v>2016</v>
      </c>
      <c r="D818" s="78" t="s">
        <v>2017</v>
      </c>
      <c r="E818" s="78"/>
      <c r="F818" s="40"/>
      <c r="G818" s="78"/>
      <c r="H818" s="52"/>
      <c r="I818" s="78"/>
      <c r="J818" s="52"/>
      <c r="K818" s="78"/>
      <c r="L818" s="52"/>
      <c r="M818" s="78"/>
    </row>
    <row r="819" spans="1:13">
      <c r="A819" s="39"/>
      <c r="B819" s="78" t="s">
        <v>2018</v>
      </c>
      <c r="C819" s="78" t="s">
        <v>2018</v>
      </c>
      <c r="D819" s="78" t="s">
        <v>2019</v>
      </c>
      <c r="E819" s="78"/>
      <c r="F819" s="40"/>
      <c r="G819" s="78"/>
      <c r="H819" s="52"/>
      <c r="I819" s="78"/>
      <c r="J819" s="52"/>
      <c r="K819" s="78"/>
      <c r="L819" s="52"/>
      <c r="M819" s="78"/>
    </row>
    <row r="820" spans="1:13">
      <c r="A820" s="39"/>
      <c r="B820" s="78"/>
      <c r="C820" s="78"/>
      <c r="D820" s="78" t="s">
        <v>2020</v>
      </c>
      <c r="E820" s="78"/>
      <c r="F820" s="40"/>
      <c r="G820" s="78"/>
      <c r="H820" s="52"/>
      <c r="I820" s="78"/>
      <c r="J820" s="52"/>
      <c r="K820" s="78"/>
      <c r="L820" s="52"/>
      <c r="M820" s="78"/>
    </row>
    <row r="821" spans="1:13">
      <c r="A821" s="39"/>
      <c r="B821" s="78"/>
      <c r="C821" s="78"/>
      <c r="D821" s="78" t="s">
        <v>2021</v>
      </c>
      <c r="E821" s="78" t="s">
        <v>1566</v>
      </c>
      <c r="F821" s="40"/>
      <c r="G821" s="78"/>
      <c r="H821" s="52"/>
      <c r="I821" s="78"/>
      <c r="J821" s="52"/>
      <c r="K821" s="78"/>
      <c r="L821" s="52"/>
      <c r="M821" s="78"/>
    </row>
    <row r="822" spans="1:13">
      <c r="A822" s="39"/>
      <c r="B822" s="78"/>
      <c r="C822" s="78"/>
      <c r="D822" s="78" t="s">
        <v>2022</v>
      </c>
      <c r="E822" s="78"/>
      <c r="F822" s="40"/>
      <c r="G822" s="78"/>
      <c r="H822" s="52"/>
      <c r="I822" s="78"/>
      <c r="J822" s="52"/>
      <c r="K822" s="78"/>
      <c r="L822" s="52"/>
      <c r="M822" s="78"/>
    </row>
    <row r="823" spans="1:13">
      <c r="A823" s="39"/>
      <c r="B823" s="78"/>
      <c r="C823" s="78"/>
      <c r="D823" s="78" t="s">
        <v>2023</v>
      </c>
      <c r="E823" s="78"/>
      <c r="F823" s="40"/>
      <c r="G823" s="78"/>
      <c r="H823" s="52"/>
      <c r="I823" s="78"/>
      <c r="J823" s="52"/>
      <c r="K823" s="78"/>
      <c r="L823" s="52"/>
      <c r="M823" s="78"/>
    </row>
    <row r="824" spans="1:13">
      <c r="A824" s="39"/>
      <c r="B824" s="78"/>
      <c r="C824" s="78"/>
      <c r="D824" s="78" t="s">
        <v>2024</v>
      </c>
      <c r="E824" s="78"/>
      <c r="F824" s="40"/>
      <c r="G824" s="78"/>
      <c r="H824" s="52"/>
      <c r="I824" s="78"/>
      <c r="J824" s="52"/>
      <c r="K824" s="78"/>
      <c r="L824" s="52"/>
      <c r="M824" s="78"/>
    </row>
    <row r="825" spans="1:13">
      <c r="A825" s="47"/>
      <c r="B825" s="248"/>
      <c r="C825" s="248"/>
      <c r="D825" s="248" t="s">
        <v>2025</v>
      </c>
      <c r="E825" s="248"/>
      <c r="F825" s="80"/>
      <c r="G825" s="248"/>
      <c r="H825" s="81"/>
      <c r="I825" s="248"/>
      <c r="J825" s="81"/>
      <c r="K825" s="248"/>
      <c r="L825" s="81"/>
      <c r="M825" s="248"/>
    </row>
    <row r="826" spans="1:13">
      <c r="A826" s="39"/>
      <c r="B826" s="78" t="s">
        <v>2026</v>
      </c>
      <c r="C826" s="78" t="s">
        <v>2027</v>
      </c>
      <c r="D826" s="78" t="s">
        <v>2028</v>
      </c>
      <c r="E826" s="78" t="s">
        <v>1566</v>
      </c>
      <c r="F826" s="40"/>
      <c r="G826" s="78"/>
      <c r="H826" s="52"/>
      <c r="I826" s="78"/>
      <c r="J826" s="52"/>
      <c r="K826" s="78"/>
      <c r="L826" s="52"/>
      <c r="M826" s="78"/>
    </row>
    <row r="827" spans="1:13">
      <c r="A827" s="47"/>
      <c r="B827" s="248" t="s">
        <v>2029</v>
      </c>
      <c r="C827" s="248" t="s">
        <v>2030</v>
      </c>
      <c r="D827" s="248" t="s">
        <v>2031</v>
      </c>
      <c r="E827" s="248"/>
      <c r="F827" s="80"/>
      <c r="G827" s="248"/>
      <c r="H827" s="81"/>
      <c r="I827" s="248"/>
      <c r="J827" s="81"/>
      <c r="K827" s="248"/>
      <c r="L827" s="81"/>
      <c r="M827" s="248"/>
    </row>
    <row r="828" spans="1:13">
      <c r="A828" s="39"/>
      <c r="B828" s="78" t="s">
        <v>2032</v>
      </c>
      <c r="C828" s="78" t="s">
        <v>2033</v>
      </c>
      <c r="D828" s="78" t="s">
        <v>2034</v>
      </c>
      <c r="E828" s="78"/>
      <c r="F828" s="40"/>
      <c r="G828" s="78"/>
      <c r="H828" s="52"/>
      <c r="I828" s="78"/>
      <c r="J828" s="52"/>
      <c r="K828" s="78"/>
      <c r="L828" s="52"/>
      <c r="M828" s="78"/>
    </row>
    <row r="829" spans="1:13">
      <c r="A829" s="39"/>
      <c r="B829" s="78" t="s">
        <v>2035</v>
      </c>
      <c r="C829" s="78" t="s">
        <v>2035</v>
      </c>
      <c r="D829" s="78" t="s">
        <v>2036</v>
      </c>
      <c r="E829" s="78" t="s">
        <v>1566</v>
      </c>
      <c r="F829" s="40"/>
      <c r="G829" s="78"/>
      <c r="H829" s="52"/>
      <c r="I829" s="78"/>
      <c r="J829" s="52"/>
      <c r="K829" s="78"/>
      <c r="L829" s="52"/>
      <c r="M829" s="78"/>
    </row>
    <row r="830" spans="1:13">
      <c r="A830" s="47"/>
      <c r="B830" s="248"/>
      <c r="C830" s="248"/>
      <c r="D830" s="248" t="s">
        <v>2037</v>
      </c>
      <c r="E830" s="248"/>
      <c r="F830" s="80"/>
      <c r="G830" s="248"/>
      <c r="H830" s="81"/>
      <c r="I830" s="248"/>
      <c r="J830" s="81"/>
      <c r="K830" s="248"/>
      <c r="L830" s="81"/>
      <c r="M830" s="248"/>
    </row>
    <row r="831" spans="1:13">
      <c r="A831" s="39"/>
      <c r="B831" s="78" t="s">
        <v>2038</v>
      </c>
      <c r="C831" s="78" t="s">
        <v>2039</v>
      </c>
      <c r="D831" s="78" t="s">
        <v>2040</v>
      </c>
      <c r="E831" s="78"/>
      <c r="F831" s="40"/>
      <c r="G831" s="78"/>
      <c r="H831" s="52"/>
      <c r="I831" s="78"/>
      <c r="J831" s="52"/>
      <c r="K831" s="78"/>
      <c r="L831" s="52"/>
      <c r="M831" s="78"/>
    </row>
    <row r="832" spans="1:13">
      <c r="A832" s="39"/>
      <c r="B832" s="78" t="s">
        <v>2041</v>
      </c>
      <c r="C832" s="78" t="s">
        <v>2042</v>
      </c>
      <c r="D832" s="78" t="s">
        <v>1348</v>
      </c>
      <c r="E832" s="78" t="s">
        <v>1566</v>
      </c>
      <c r="F832" s="40"/>
      <c r="G832" s="78"/>
      <c r="H832" s="52"/>
      <c r="I832" s="78"/>
      <c r="J832" s="52"/>
      <c r="K832" s="78"/>
      <c r="L832" s="52"/>
      <c r="M832" s="78"/>
    </row>
    <row r="833" spans="1:13">
      <c r="A833" s="39"/>
      <c r="B833" s="78" t="s">
        <v>2043</v>
      </c>
      <c r="C833" s="78" t="s">
        <v>2044</v>
      </c>
      <c r="D833" s="78"/>
      <c r="E833" s="78"/>
      <c r="F833" s="40"/>
      <c r="G833" s="78"/>
      <c r="H833" s="52"/>
      <c r="I833" s="78"/>
      <c r="J833" s="52"/>
      <c r="K833" s="78"/>
      <c r="L833" s="52"/>
      <c r="M833" s="78"/>
    </row>
    <row r="834" spans="1:13">
      <c r="A834" s="47"/>
      <c r="B834" s="248" t="s">
        <v>2045</v>
      </c>
      <c r="C834" s="248" t="s">
        <v>2046</v>
      </c>
      <c r="D834" s="248"/>
      <c r="E834" s="248"/>
      <c r="F834" s="80"/>
      <c r="G834" s="248"/>
      <c r="H834" s="81"/>
      <c r="I834" s="248"/>
      <c r="J834" s="81"/>
      <c r="K834" s="248"/>
      <c r="L834" s="81"/>
      <c r="M834" s="248"/>
    </row>
    <row r="835" spans="1:13">
      <c r="A835" s="39"/>
      <c r="B835" s="78" t="s">
        <v>2047</v>
      </c>
      <c r="C835" s="78" t="s">
        <v>2048</v>
      </c>
      <c r="D835" s="78" t="s">
        <v>2049</v>
      </c>
      <c r="E835" s="78"/>
      <c r="F835" s="40"/>
      <c r="G835" s="78"/>
      <c r="H835" s="52"/>
      <c r="I835" s="78"/>
      <c r="J835" s="52"/>
      <c r="K835" s="78"/>
      <c r="L835" s="52"/>
      <c r="M835" s="78"/>
    </row>
    <row r="836" spans="1:13">
      <c r="A836" s="39"/>
      <c r="B836" s="78" t="s">
        <v>2050</v>
      </c>
      <c r="C836" s="78" t="s">
        <v>2051</v>
      </c>
      <c r="D836" s="78" t="s">
        <v>2052</v>
      </c>
      <c r="E836" s="78" t="s">
        <v>1566</v>
      </c>
      <c r="F836" s="40"/>
      <c r="G836" s="78"/>
      <c r="H836" s="52"/>
      <c r="I836" s="78"/>
      <c r="J836" s="52"/>
      <c r="K836" s="78"/>
      <c r="L836" s="52"/>
      <c r="M836" s="78"/>
    </row>
    <row r="837" spans="1:13">
      <c r="A837" s="39"/>
      <c r="B837" s="78" t="s">
        <v>2053</v>
      </c>
      <c r="C837" s="78" t="s">
        <v>2054</v>
      </c>
      <c r="D837" s="78" t="s">
        <v>2055</v>
      </c>
      <c r="E837" s="78"/>
      <c r="F837" s="40"/>
      <c r="G837" s="78"/>
      <c r="H837" s="52"/>
      <c r="I837" s="78"/>
      <c r="J837" s="52"/>
      <c r="K837" s="78"/>
      <c r="L837" s="52"/>
      <c r="M837" s="78"/>
    </row>
    <row r="838" spans="1:13">
      <c r="A838" s="47"/>
      <c r="B838" s="248"/>
      <c r="C838" s="248"/>
      <c r="D838" s="248" t="s">
        <v>2056</v>
      </c>
      <c r="E838" s="248"/>
      <c r="F838" s="80"/>
      <c r="G838" s="248"/>
      <c r="H838" s="81"/>
      <c r="I838" s="248"/>
      <c r="J838" s="81"/>
      <c r="K838" s="248"/>
      <c r="L838" s="81"/>
      <c r="M838" s="248"/>
    </row>
    <row r="839" spans="1:13">
      <c r="A839" s="530" t="s">
        <v>1398</v>
      </c>
      <c r="B839" s="530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</row>
    <row r="840" spans="1:13">
      <c r="A840" s="530" t="s">
        <v>2057</v>
      </c>
      <c r="B840" s="530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</row>
    <row r="841" spans="1:13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</row>
    <row r="842" spans="1:13">
      <c r="A842" s="535" t="s">
        <v>1184</v>
      </c>
      <c r="B842" s="554"/>
      <c r="C842" s="535"/>
      <c r="D842" s="554" t="s">
        <v>1185</v>
      </c>
      <c r="E842" s="554" t="s">
        <v>1186</v>
      </c>
      <c r="F842" s="549" t="s">
        <v>1187</v>
      </c>
      <c r="G842" s="536"/>
      <c r="H842" s="536"/>
      <c r="I842" s="536"/>
      <c r="J842" s="536"/>
      <c r="K842" s="536"/>
      <c r="L842" s="536"/>
      <c r="M842" s="537"/>
    </row>
    <row r="843" spans="1:13">
      <c r="A843" s="538" t="s">
        <v>1188</v>
      </c>
      <c r="B843" s="543" t="s">
        <v>311</v>
      </c>
      <c r="C843" s="538" t="s">
        <v>1189</v>
      </c>
      <c r="D843" s="543" t="s">
        <v>1190</v>
      </c>
      <c r="E843" s="538" t="s">
        <v>1191</v>
      </c>
      <c r="F843" s="539" t="s">
        <v>1192</v>
      </c>
      <c r="G843" s="540"/>
      <c r="H843" s="539" t="s">
        <v>1193</v>
      </c>
      <c r="I843" s="540"/>
      <c r="J843" s="539" t="s">
        <v>1194</v>
      </c>
      <c r="K843" s="540"/>
      <c r="L843" s="555" t="s">
        <v>1195</v>
      </c>
      <c r="M843" s="540"/>
    </row>
    <row r="844" spans="1:13">
      <c r="A844" s="541" t="s">
        <v>11</v>
      </c>
      <c r="B844" s="543"/>
      <c r="C844" s="543"/>
      <c r="D844" s="543"/>
      <c r="E844" s="538"/>
      <c r="F844" s="542"/>
      <c r="G844" s="543"/>
      <c r="H844" s="544"/>
      <c r="I844" s="543"/>
      <c r="J844" s="544"/>
      <c r="K844" s="543"/>
      <c r="L844" s="544"/>
      <c r="M844" s="543"/>
    </row>
    <row r="845" spans="1:13">
      <c r="A845" s="545">
        <v>1</v>
      </c>
      <c r="B845" s="545">
        <v>2</v>
      </c>
      <c r="C845" s="547">
        <v>3</v>
      </c>
      <c r="D845" s="547">
        <v>4</v>
      </c>
      <c r="E845" s="547">
        <v>5</v>
      </c>
      <c r="F845" s="548"/>
      <c r="G845" s="547">
        <v>6</v>
      </c>
      <c r="H845" s="548"/>
      <c r="I845" s="547">
        <v>7</v>
      </c>
      <c r="J845" s="548"/>
      <c r="K845" s="547">
        <v>8</v>
      </c>
      <c r="L845" s="548"/>
      <c r="M845" s="547">
        <v>9</v>
      </c>
    </row>
    <row r="846" spans="1:13">
      <c r="A846" s="39"/>
      <c r="B846" s="39" t="s">
        <v>2058</v>
      </c>
      <c r="C846" s="78" t="s">
        <v>2059</v>
      </c>
      <c r="D846" s="78" t="s">
        <v>2060</v>
      </c>
      <c r="E846" s="78"/>
      <c r="F846" s="52"/>
      <c r="G846" s="78"/>
      <c r="H846" s="52"/>
      <c r="I846" s="78"/>
      <c r="J846" s="52"/>
      <c r="K846" s="78"/>
      <c r="L846" s="52"/>
      <c r="M846" s="78"/>
    </row>
    <row r="847" spans="1:13">
      <c r="A847" s="39"/>
      <c r="B847" s="39" t="s">
        <v>2061</v>
      </c>
      <c r="C847" s="78" t="s">
        <v>2062</v>
      </c>
      <c r="D847" s="78" t="s">
        <v>2063</v>
      </c>
      <c r="E847" s="78"/>
      <c r="F847" s="52"/>
      <c r="G847" s="78"/>
      <c r="H847" s="52"/>
      <c r="I847" s="78"/>
      <c r="J847" s="52"/>
      <c r="K847" s="78"/>
      <c r="L847" s="52"/>
      <c r="M847" s="78"/>
    </row>
    <row r="848" spans="1:13">
      <c r="A848" s="39"/>
      <c r="B848" s="39" t="s">
        <v>2064</v>
      </c>
      <c r="C848" s="78" t="s">
        <v>2064</v>
      </c>
      <c r="D848" s="78" t="s">
        <v>2065</v>
      </c>
      <c r="E848" s="78"/>
      <c r="F848" s="52"/>
      <c r="G848" s="78"/>
      <c r="H848" s="52"/>
      <c r="I848" s="78"/>
      <c r="J848" s="52"/>
      <c r="K848" s="78"/>
      <c r="L848" s="52"/>
      <c r="M848" s="78"/>
    </row>
    <row r="849" spans="1:13">
      <c r="A849" s="39"/>
      <c r="B849" s="39"/>
      <c r="C849" s="78"/>
      <c r="D849" s="78" t="s">
        <v>2066</v>
      </c>
      <c r="E849" s="78" t="s">
        <v>1566</v>
      </c>
      <c r="F849" s="52"/>
      <c r="G849" s="78"/>
      <c r="H849" s="52"/>
      <c r="I849" s="78"/>
      <c r="J849" s="52"/>
      <c r="K849" s="78"/>
      <c r="L849" s="52"/>
      <c r="M849" s="78"/>
    </row>
    <row r="850" spans="1:13">
      <c r="A850" s="39"/>
      <c r="B850" s="39"/>
      <c r="C850" s="78"/>
      <c r="D850" s="78" t="s">
        <v>2067</v>
      </c>
      <c r="E850" s="78"/>
      <c r="F850" s="52"/>
      <c r="G850" s="78"/>
      <c r="H850" s="52"/>
      <c r="I850" s="78"/>
      <c r="J850" s="52"/>
      <c r="K850" s="78"/>
      <c r="L850" s="52"/>
      <c r="M850" s="78"/>
    </row>
    <row r="851" spans="1:13">
      <c r="A851" s="39"/>
      <c r="B851" s="39"/>
      <c r="C851" s="78"/>
      <c r="D851" s="78" t="s">
        <v>2068</v>
      </c>
      <c r="E851" s="78"/>
      <c r="F851" s="52"/>
      <c r="G851" s="78"/>
      <c r="H851" s="52"/>
      <c r="I851" s="78"/>
      <c r="J851" s="52"/>
      <c r="K851" s="78"/>
      <c r="L851" s="52"/>
      <c r="M851" s="78"/>
    </row>
    <row r="852" spans="1:13">
      <c r="A852" s="39"/>
      <c r="B852" s="39"/>
      <c r="C852" s="78"/>
      <c r="D852" s="78" t="s">
        <v>2069</v>
      </c>
      <c r="E852" s="78"/>
      <c r="F852" s="52"/>
      <c r="G852" s="78"/>
      <c r="H852" s="52"/>
      <c r="I852" s="78"/>
      <c r="J852" s="52"/>
      <c r="K852" s="78"/>
      <c r="L852" s="52"/>
      <c r="M852" s="78"/>
    </row>
    <row r="853" spans="1:13">
      <c r="A853" s="47"/>
      <c r="B853" s="47"/>
      <c r="C853" s="248"/>
      <c r="D853" s="248" t="s">
        <v>2070</v>
      </c>
      <c r="E853" s="248"/>
      <c r="F853" s="81"/>
      <c r="G853" s="248"/>
      <c r="H853" s="81"/>
      <c r="I853" s="248"/>
      <c r="J853" s="81"/>
      <c r="K853" s="248"/>
      <c r="L853" s="81"/>
      <c r="M853" s="248"/>
    </row>
    <row r="854" spans="1:13">
      <c r="A854" s="39"/>
      <c r="B854" s="39" t="s">
        <v>2071</v>
      </c>
      <c r="C854" s="78" t="s">
        <v>2072</v>
      </c>
      <c r="D854" s="78" t="s">
        <v>2073</v>
      </c>
      <c r="E854" s="78"/>
      <c r="F854" s="52"/>
      <c r="G854" s="78"/>
      <c r="H854" s="52"/>
      <c r="I854" s="78"/>
      <c r="J854" s="52"/>
      <c r="K854" s="78"/>
      <c r="L854" s="52"/>
      <c r="M854" s="78"/>
    </row>
    <row r="855" spans="1:13">
      <c r="A855" s="39"/>
      <c r="B855" s="39" t="s">
        <v>2074</v>
      </c>
      <c r="C855" s="78" t="s">
        <v>2074</v>
      </c>
      <c r="D855" s="78" t="s">
        <v>2075</v>
      </c>
      <c r="E855" s="78" t="s">
        <v>1566</v>
      </c>
      <c r="F855" s="52"/>
      <c r="G855" s="78"/>
      <c r="H855" s="52"/>
      <c r="I855" s="78"/>
      <c r="J855" s="52"/>
      <c r="K855" s="78"/>
      <c r="L855" s="52"/>
      <c r="M855" s="78"/>
    </row>
    <row r="856" spans="1:13">
      <c r="A856" s="39"/>
      <c r="B856" s="39" t="s">
        <v>2076</v>
      </c>
      <c r="C856" s="78" t="s">
        <v>2076</v>
      </c>
      <c r="D856" s="78" t="s">
        <v>2077</v>
      </c>
      <c r="E856" s="78"/>
      <c r="F856" s="52"/>
      <c r="G856" s="78"/>
      <c r="H856" s="52"/>
      <c r="I856" s="78"/>
      <c r="J856" s="52"/>
      <c r="K856" s="78"/>
      <c r="L856" s="52"/>
      <c r="M856" s="78"/>
    </row>
    <row r="857" spans="1:13">
      <c r="A857" s="47"/>
      <c r="B857" s="47"/>
      <c r="C857" s="248"/>
      <c r="D857" s="248" t="s">
        <v>2078</v>
      </c>
      <c r="E857" s="248"/>
      <c r="F857" s="81"/>
      <c r="G857" s="248"/>
      <c r="H857" s="81"/>
      <c r="I857" s="248"/>
      <c r="J857" s="81"/>
      <c r="K857" s="248"/>
      <c r="L857" s="81"/>
      <c r="M857" s="248"/>
    </row>
    <row r="858" spans="1:13">
      <c r="A858" s="39"/>
      <c r="B858" s="39" t="s">
        <v>2079</v>
      </c>
      <c r="C858" s="78" t="s">
        <v>2080</v>
      </c>
      <c r="D858" s="78" t="s">
        <v>2073</v>
      </c>
      <c r="E858" s="78"/>
      <c r="F858" s="52"/>
      <c r="G858" s="78"/>
      <c r="H858" s="52"/>
      <c r="I858" s="78"/>
      <c r="J858" s="52"/>
      <c r="K858" s="78"/>
      <c r="L858" s="52"/>
      <c r="M858" s="78"/>
    </row>
    <row r="859" spans="1:13">
      <c r="A859" s="39"/>
      <c r="B859" s="39" t="s">
        <v>2081</v>
      </c>
      <c r="C859" s="78" t="s">
        <v>2081</v>
      </c>
      <c r="D859" s="78" t="s">
        <v>2082</v>
      </c>
      <c r="E859" s="78" t="s">
        <v>1566</v>
      </c>
      <c r="F859" s="52"/>
      <c r="G859" s="78"/>
      <c r="H859" s="52"/>
      <c r="I859" s="78"/>
      <c r="J859" s="52"/>
      <c r="K859" s="78"/>
      <c r="L859" s="52"/>
      <c r="M859" s="78"/>
    </row>
    <row r="860" spans="1:13">
      <c r="A860" s="39"/>
      <c r="B860" s="39" t="s">
        <v>2083</v>
      </c>
      <c r="C860" s="78" t="s">
        <v>2084</v>
      </c>
      <c r="D860" s="78" t="s">
        <v>2085</v>
      </c>
      <c r="E860" s="78"/>
      <c r="F860" s="52"/>
      <c r="G860" s="78"/>
      <c r="H860" s="52"/>
      <c r="I860" s="78"/>
      <c r="J860" s="52"/>
      <c r="K860" s="78"/>
      <c r="L860" s="52"/>
      <c r="M860" s="78"/>
    </row>
    <row r="861" spans="1:13">
      <c r="A861" s="47"/>
      <c r="B861" s="47" t="s">
        <v>2086</v>
      </c>
      <c r="C861" s="248" t="s">
        <v>2087</v>
      </c>
      <c r="D861" s="248" t="s">
        <v>2076</v>
      </c>
      <c r="E861" s="248"/>
      <c r="F861" s="81"/>
      <c r="G861" s="248"/>
      <c r="H861" s="81"/>
      <c r="I861" s="248"/>
      <c r="J861" s="81"/>
      <c r="K861" s="248"/>
      <c r="L861" s="81"/>
      <c r="M861" s="248"/>
    </row>
    <row r="862" spans="1:13">
      <c r="A862" s="39"/>
      <c r="B862" s="39" t="s">
        <v>2088</v>
      </c>
      <c r="C862" s="78" t="s">
        <v>2089</v>
      </c>
      <c r="D862" s="78" t="s">
        <v>2090</v>
      </c>
      <c r="E862" s="78"/>
      <c r="F862" s="52"/>
      <c r="G862" s="78"/>
      <c r="H862" s="52"/>
      <c r="I862" s="78"/>
      <c r="J862" s="52"/>
      <c r="K862" s="78"/>
      <c r="L862" s="52"/>
      <c r="M862" s="78"/>
    </row>
    <row r="863" spans="1:13">
      <c r="A863" s="39"/>
      <c r="B863" s="39" t="s">
        <v>2091</v>
      </c>
      <c r="C863" s="78" t="s">
        <v>2092</v>
      </c>
      <c r="D863" s="78" t="s">
        <v>2093</v>
      </c>
      <c r="E863" s="78"/>
      <c r="F863" s="52"/>
      <c r="G863" s="78"/>
      <c r="H863" s="52"/>
      <c r="I863" s="78"/>
      <c r="J863" s="52"/>
      <c r="K863" s="78"/>
      <c r="L863" s="52"/>
      <c r="M863" s="78"/>
    </row>
    <row r="864" spans="1:13">
      <c r="A864" s="39"/>
      <c r="B864" s="39"/>
      <c r="C864" s="78"/>
      <c r="D864" s="78" t="s">
        <v>2094</v>
      </c>
      <c r="E864" s="78"/>
      <c r="F864" s="52"/>
      <c r="G864" s="78"/>
      <c r="H864" s="52"/>
      <c r="I864" s="78"/>
      <c r="J864" s="52"/>
      <c r="K864" s="78"/>
      <c r="L864" s="52"/>
      <c r="M864" s="78"/>
    </row>
    <row r="865" spans="1:13">
      <c r="A865" s="39"/>
      <c r="B865" s="39"/>
      <c r="C865" s="78"/>
      <c r="D865" s="78" t="s">
        <v>2095</v>
      </c>
      <c r="E865" s="78"/>
      <c r="F865" s="52"/>
      <c r="G865" s="78"/>
      <c r="H865" s="52"/>
      <c r="I865" s="78"/>
      <c r="J865" s="52"/>
      <c r="K865" s="78"/>
      <c r="L865" s="52"/>
      <c r="M865" s="78"/>
    </row>
    <row r="866" spans="1:13">
      <c r="A866" s="39"/>
      <c r="B866" s="39"/>
      <c r="C866" s="78"/>
      <c r="D866" s="78" t="s">
        <v>2096</v>
      </c>
      <c r="E866" s="78"/>
      <c r="F866" s="52"/>
      <c r="G866" s="78"/>
      <c r="H866" s="52"/>
      <c r="I866" s="78"/>
      <c r="J866" s="52"/>
      <c r="K866" s="78"/>
      <c r="L866" s="52"/>
      <c r="M866" s="78"/>
    </row>
    <row r="867" spans="1:13">
      <c r="A867" s="39"/>
      <c r="B867" s="39"/>
      <c r="C867" s="78"/>
      <c r="D867" s="78" t="s">
        <v>2097</v>
      </c>
      <c r="E867" s="78"/>
      <c r="F867" s="52"/>
      <c r="G867" s="78"/>
      <c r="H867" s="52"/>
      <c r="I867" s="78"/>
      <c r="J867" s="52"/>
      <c r="K867" s="78"/>
      <c r="L867" s="52"/>
      <c r="M867" s="78"/>
    </row>
    <row r="868" spans="1:13">
      <c r="A868" s="39"/>
      <c r="B868" s="39"/>
      <c r="C868" s="78"/>
      <c r="D868" s="78" t="s">
        <v>2098</v>
      </c>
      <c r="E868" s="78"/>
      <c r="F868" s="52"/>
      <c r="G868" s="78"/>
      <c r="H868" s="52"/>
      <c r="I868" s="78"/>
      <c r="J868" s="52"/>
      <c r="K868" s="78"/>
      <c r="L868" s="52"/>
      <c r="M868" s="78"/>
    </row>
    <row r="869" spans="1:13">
      <c r="A869" s="39"/>
      <c r="B869" s="39"/>
      <c r="C869" s="78"/>
      <c r="D869" s="78" t="s">
        <v>2099</v>
      </c>
      <c r="E869" s="78"/>
      <c r="F869" s="52"/>
      <c r="G869" s="78"/>
      <c r="H869" s="52"/>
      <c r="I869" s="78"/>
      <c r="J869" s="52"/>
      <c r="K869" s="78"/>
      <c r="L869" s="52"/>
      <c r="M869" s="78"/>
    </row>
    <row r="870" spans="1:13">
      <c r="A870" s="39"/>
      <c r="B870" s="39"/>
      <c r="C870" s="78"/>
      <c r="D870" s="78" t="s">
        <v>2100</v>
      </c>
      <c r="E870" s="78"/>
      <c r="F870" s="52"/>
      <c r="G870" s="78"/>
      <c r="H870" s="52"/>
      <c r="I870" s="78"/>
      <c r="J870" s="52"/>
      <c r="K870" s="78"/>
      <c r="L870" s="52"/>
      <c r="M870" s="78"/>
    </row>
    <row r="871" spans="1:13">
      <c r="A871" s="39"/>
      <c r="B871" s="39"/>
      <c r="C871" s="78"/>
      <c r="D871" s="78" t="s">
        <v>2101</v>
      </c>
      <c r="E871" s="78"/>
      <c r="F871" s="52"/>
      <c r="G871" s="78"/>
      <c r="H871" s="52"/>
      <c r="I871" s="78"/>
      <c r="J871" s="52"/>
      <c r="K871" s="78"/>
      <c r="L871" s="52"/>
      <c r="M871" s="78"/>
    </row>
    <row r="872" spans="1:13">
      <c r="A872" s="39"/>
      <c r="B872" s="39"/>
      <c r="C872" s="78"/>
      <c r="D872" s="78" t="s">
        <v>2102</v>
      </c>
      <c r="E872" s="78"/>
      <c r="F872" s="52"/>
      <c r="G872" s="78"/>
      <c r="H872" s="52"/>
      <c r="I872" s="78"/>
      <c r="J872" s="52"/>
      <c r="K872" s="78"/>
      <c r="L872" s="52"/>
      <c r="M872" s="78"/>
    </row>
    <row r="873" spans="1:13">
      <c r="A873" s="39"/>
      <c r="B873" s="39"/>
      <c r="C873" s="78"/>
      <c r="D873" s="78" t="s">
        <v>2103</v>
      </c>
      <c r="E873" s="78"/>
      <c r="F873" s="52"/>
      <c r="G873" s="78"/>
      <c r="H873" s="52"/>
      <c r="I873" s="78"/>
      <c r="J873" s="52"/>
      <c r="K873" s="78"/>
      <c r="L873" s="52"/>
      <c r="M873" s="78"/>
    </row>
    <row r="874" spans="1:13">
      <c r="A874" s="39"/>
      <c r="B874" s="39"/>
      <c r="C874" s="78"/>
      <c r="D874" s="78" t="s">
        <v>2104</v>
      </c>
      <c r="E874" s="78"/>
      <c r="F874" s="52"/>
      <c r="G874" s="78"/>
      <c r="H874" s="52"/>
      <c r="I874" s="78"/>
      <c r="J874" s="52"/>
      <c r="K874" s="78"/>
      <c r="L874" s="52"/>
      <c r="M874" s="78"/>
    </row>
    <row r="875" spans="1:13">
      <c r="A875" s="47"/>
      <c r="B875" s="47"/>
      <c r="C875" s="248"/>
      <c r="D875" s="248"/>
      <c r="E875" s="248"/>
      <c r="F875" s="81"/>
      <c r="G875" s="248"/>
      <c r="H875" s="81"/>
      <c r="I875" s="248"/>
      <c r="J875" s="81"/>
      <c r="K875" s="248"/>
      <c r="L875" s="81"/>
      <c r="M875" s="248"/>
    </row>
    <row r="876" spans="1:13">
      <c r="A876" s="52"/>
      <c r="B876" s="52"/>
      <c r="C876" s="52"/>
      <c r="D876" s="52"/>
      <c r="E876" s="52"/>
      <c r="F876" s="52"/>
      <c r="G876" s="52"/>
      <c r="H876" s="52"/>
      <c r="I876" s="52"/>
      <c r="J876" s="52"/>
      <c r="K876" s="52"/>
      <c r="L876" s="52"/>
      <c r="M876" s="52"/>
    </row>
    <row r="877" spans="1:13">
      <c r="A877" s="530" t="s">
        <v>1398</v>
      </c>
      <c r="B877" s="530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</row>
    <row r="878" spans="1:13">
      <c r="A878" s="530" t="s">
        <v>2105</v>
      </c>
      <c r="B878" s="530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</row>
    <row r="879" spans="1:13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</row>
    <row r="880" spans="1:13">
      <c r="A880" s="535" t="s">
        <v>1184</v>
      </c>
      <c r="B880" s="554"/>
      <c r="C880" s="535"/>
      <c r="D880" s="554" t="s">
        <v>1185</v>
      </c>
      <c r="E880" s="554" t="s">
        <v>1186</v>
      </c>
      <c r="F880" s="549" t="s">
        <v>1187</v>
      </c>
      <c r="G880" s="536"/>
      <c r="H880" s="536"/>
      <c r="I880" s="536"/>
      <c r="J880" s="536"/>
      <c r="K880" s="536"/>
      <c r="L880" s="536"/>
      <c r="M880" s="537"/>
    </row>
    <row r="881" spans="1:13">
      <c r="A881" s="538" t="s">
        <v>1188</v>
      </c>
      <c r="B881" s="543" t="s">
        <v>311</v>
      </c>
      <c r="C881" s="538" t="s">
        <v>1189</v>
      </c>
      <c r="D881" s="543" t="s">
        <v>1190</v>
      </c>
      <c r="E881" s="538" t="s">
        <v>1191</v>
      </c>
      <c r="F881" s="539" t="s">
        <v>1192</v>
      </c>
      <c r="G881" s="540"/>
      <c r="H881" s="539" t="s">
        <v>1193</v>
      </c>
      <c r="I881" s="540"/>
      <c r="J881" s="539" t="s">
        <v>1194</v>
      </c>
      <c r="K881" s="540"/>
      <c r="L881" s="555" t="s">
        <v>1195</v>
      </c>
      <c r="M881" s="540"/>
    </row>
    <row r="882" spans="1:13">
      <c r="A882" s="541" t="s">
        <v>11</v>
      </c>
      <c r="B882" s="543"/>
      <c r="C882" s="543"/>
      <c r="D882" s="543"/>
      <c r="E882" s="538"/>
      <c r="F882" s="542"/>
      <c r="G882" s="543"/>
      <c r="H882" s="544"/>
      <c r="I882" s="543"/>
      <c r="J882" s="544"/>
      <c r="K882" s="543"/>
      <c r="L882" s="544"/>
      <c r="M882" s="543"/>
    </row>
    <row r="883" spans="1:13">
      <c r="A883" s="545">
        <v>1</v>
      </c>
      <c r="B883" s="547">
        <v>2</v>
      </c>
      <c r="C883" s="547">
        <v>3</v>
      </c>
      <c r="D883" s="547">
        <v>4</v>
      </c>
      <c r="E883" s="547">
        <v>5</v>
      </c>
      <c r="F883" s="548"/>
      <c r="G883" s="547">
        <v>6</v>
      </c>
      <c r="H883" s="548"/>
      <c r="I883" s="547">
        <v>7</v>
      </c>
      <c r="J883" s="548"/>
      <c r="K883" s="547">
        <v>8</v>
      </c>
      <c r="L883" s="548"/>
      <c r="M883" s="547">
        <v>9</v>
      </c>
    </row>
    <row r="884" spans="1:13">
      <c r="A884" s="39"/>
      <c r="B884" s="78" t="s">
        <v>2106</v>
      </c>
      <c r="C884" s="78" t="s">
        <v>2107</v>
      </c>
      <c r="D884" s="78" t="s">
        <v>2108</v>
      </c>
      <c r="E884" s="78"/>
      <c r="F884" s="52"/>
      <c r="G884" s="78"/>
      <c r="H884" s="52"/>
      <c r="I884" s="78"/>
      <c r="J884" s="52"/>
      <c r="K884" s="78"/>
      <c r="L884" s="52"/>
      <c r="M884" s="78"/>
    </row>
    <row r="885" spans="1:13">
      <c r="A885" s="39"/>
      <c r="B885" s="78" t="s">
        <v>2109</v>
      </c>
      <c r="C885" s="78" t="s">
        <v>2109</v>
      </c>
      <c r="D885" s="78" t="s">
        <v>2110</v>
      </c>
      <c r="E885" s="78"/>
      <c r="F885" s="52"/>
      <c r="G885" s="78"/>
      <c r="H885" s="52"/>
      <c r="I885" s="78"/>
      <c r="J885" s="52"/>
      <c r="K885" s="78"/>
      <c r="L885" s="52"/>
      <c r="M885" s="78"/>
    </row>
    <row r="886" spans="1:13">
      <c r="A886" s="39"/>
      <c r="B886" s="78"/>
      <c r="C886" s="78"/>
      <c r="D886" s="78" t="s">
        <v>2111</v>
      </c>
      <c r="E886" s="78"/>
      <c r="F886" s="52"/>
      <c r="G886" s="78"/>
      <c r="H886" s="52"/>
      <c r="I886" s="78"/>
      <c r="J886" s="52"/>
      <c r="K886" s="78"/>
      <c r="L886" s="52"/>
      <c r="M886" s="78"/>
    </row>
    <row r="887" spans="1:13">
      <c r="A887" s="39"/>
      <c r="B887" s="78"/>
      <c r="C887" s="78"/>
      <c r="D887" s="78" t="s">
        <v>2112</v>
      </c>
      <c r="E887" s="78"/>
      <c r="F887" s="52"/>
      <c r="G887" s="78"/>
      <c r="H887" s="52"/>
      <c r="I887" s="78"/>
      <c r="J887" s="52"/>
      <c r="K887" s="78"/>
      <c r="L887" s="52"/>
      <c r="M887" s="78"/>
    </row>
    <row r="888" spans="1:13">
      <c r="A888" s="39"/>
      <c r="B888" s="78"/>
      <c r="C888" s="78"/>
      <c r="D888" s="78" t="s">
        <v>2113</v>
      </c>
      <c r="E888" s="78"/>
      <c r="F888" s="52"/>
      <c r="G888" s="78"/>
      <c r="H888" s="52"/>
      <c r="I888" s="78"/>
      <c r="J888" s="52"/>
      <c r="K888" s="78"/>
      <c r="L888" s="52"/>
      <c r="M888" s="78"/>
    </row>
    <row r="889" spans="1:13">
      <c r="A889" s="39"/>
      <c r="B889" s="78"/>
      <c r="C889" s="78"/>
      <c r="D889" s="78" t="s">
        <v>2114</v>
      </c>
      <c r="E889" s="78"/>
      <c r="F889" s="52"/>
      <c r="G889" s="78"/>
      <c r="H889" s="52"/>
      <c r="I889" s="78"/>
      <c r="J889" s="52"/>
      <c r="K889" s="78"/>
      <c r="L889" s="52"/>
      <c r="M889" s="78"/>
    </row>
    <row r="890" spans="1:13">
      <c r="A890" s="39"/>
      <c r="B890" s="78"/>
      <c r="C890" s="78"/>
      <c r="D890" s="78" t="s">
        <v>2115</v>
      </c>
      <c r="E890" s="78"/>
      <c r="F890" s="52"/>
      <c r="G890" s="78"/>
      <c r="H890" s="52"/>
      <c r="I890" s="78"/>
      <c r="J890" s="52"/>
      <c r="K890" s="78"/>
      <c r="L890" s="52"/>
      <c r="M890" s="78"/>
    </row>
    <row r="891" spans="1:13">
      <c r="A891" s="39"/>
      <c r="B891" s="78"/>
      <c r="C891" s="78"/>
      <c r="D891" s="78" t="s">
        <v>2116</v>
      </c>
      <c r="E891" s="78"/>
      <c r="F891" s="52"/>
      <c r="G891" s="78"/>
      <c r="H891" s="52"/>
      <c r="I891" s="78"/>
      <c r="J891" s="52"/>
      <c r="K891" s="78"/>
      <c r="L891" s="52"/>
      <c r="M891" s="78"/>
    </row>
    <row r="892" spans="1:13">
      <c r="A892" s="39"/>
      <c r="B892" s="78"/>
      <c r="C892" s="78"/>
      <c r="D892" s="78" t="s">
        <v>2117</v>
      </c>
      <c r="E892" s="78"/>
      <c r="F892" s="52"/>
      <c r="G892" s="78"/>
      <c r="H892" s="52"/>
      <c r="I892" s="78"/>
      <c r="J892" s="52"/>
      <c r="K892" s="78"/>
      <c r="L892" s="52"/>
      <c r="M892" s="78"/>
    </row>
    <row r="893" spans="1:13">
      <c r="A893" s="39"/>
      <c r="B893" s="78"/>
      <c r="C893" s="78"/>
      <c r="D893" s="78" t="s">
        <v>2118</v>
      </c>
      <c r="E893" s="78"/>
      <c r="F893" s="52"/>
      <c r="G893" s="78"/>
      <c r="H893" s="52"/>
      <c r="I893" s="78"/>
      <c r="J893" s="52"/>
      <c r="K893" s="78"/>
      <c r="L893" s="52"/>
      <c r="M893" s="78"/>
    </row>
    <row r="894" spans="1:13">
      <c r="A894" s="39"/>
      <c r="B894" s="78"/>
      <c r="C894" s="78"/>
      <c r="D894" s="78" t="s">
        <v>2119</v>
      </c>
      <c r="E894" s="78"/>
      <c r="F894" s="52"/>
      <c r="G894" s="78"/>
      <c r="H894" s="52"/>
      <c r="I894" s="78"/>
      <c r="J894" s="52"/>
      <c r="K894" s="78"/>
      <c r="L894" s="52"/>
      <c r="M894" s="78"/>
    </row>
    <row r="895" spans="1:13">
      <c r="A895" s="39"/>
      <c r="B895" s="78"/>
      <c r="C895" s="78"/>
      <c r="D895" s="78" t="s">
        <v>2120</v>
      </c>
      <c r="E895" s="78"/>
      <c r="F895" s="52"/>
      <c r="G895" s="78"/>
      <c r="H895" s="52"/>
      <c r="I895" s="78"/>
      <c r="J895" s="52"/>
      <c r="K895" s="78"/>
      <c r="L895" s="52"/>
      <c r="M895" s="78"/>
    </row>
    <row r="896" spans="1:13">
      <c r="A896" s="39"/>
      <c r="B896" s="78"/>
      <c r="C896" s="78"/>
      <c r="D896" s="78"/>
      <c r="E896" s="78"/>
      <c r="F896" s="52"/>
      <c r="G896" s="78"/>
      <c r="H896" s="52"/>
      <c r="I896" s="78"/>
      <c r="J896" s="52"/>
      <c r="K896" s="78"/>
      <c r="L896" s="52"/>
      <c r="M896" s="78"/>
    </row>
    <row r="897" spans="1:14">
      <c r="A897" s="39"/>
      <c r="B897" s="78"/>
      <c r="C897" s="78"/>
      <c r="D897" s="78"/>
      <c r="E897" s="78"/>
      <c r="F897" s="52"/>
      <c r="G897" s="78"/>
      <c r="H897" s="52"/>
      <c r="I897" s="78"/>
      <c r="J897" s="52"/>
      <c r="K897" s="78"/>
      <c r="L897" s="52"/>
      <c r="M897" s="78"/>
    </row>
    <row r="898" spans="1:14">
      <c r="A898" s="39"/>
      <c r="B898" s="78"/>
      <c r="C898" s="78"/>
      <c r="D898" s="78"/>
      <c r="E898" s="78"/>
      <c r="F898" s="52"/>
      <c r="G898" s="78"/>
      <c r="H898" s="52"/>
      <c r="I898" s="78"/>
      <c r="J898" s="52"/>
      <c r="K898" s="78"/>
      <c r="L898" s="52"/>
      <c r="M898" s="78"/>
    </row>
    <row r="899" spans="1:14">
      <c r="A899" s="47"/>
      <c r="B899" s="248"/>
      <c r="C899" s="248"/>
      <c r="D899" s="248"/>
      <c r="E899" s="248"/>
      <c r="F899" s="81"/>
      <c r="G899" s="248"/>
      <c r="H899" s="81"/>
      <c r="I899" s="248"/>
      <c r="J899" s="81"/>
      <c r="K899" s="248"/>
      <c r="L899" s="81"/>
      <c r="M899" s="248"/>
    </row>
    <row r="900" spans="1:14">
      <c r="A900" s="590"/>
      <c r="B900" s="576"/>
      <c r="C900" s="577" t="s">
        <v>1738</v>
      </c>
      <c r="D900" s="576"/>
      <c r="E900" s="578"/>
      <c r="F900" s="570" t="s">
        <v>36</v>
      </c>
      <c r="G900" s="106">
        <v>4017105.4</v>
      </c>
      <c r="H900" s="570" t="s">
        <v>36</v>
      </c>
      <c r="I900" s="106">
        <v>436950</v>
      </c>
      <c r="J900" s="570" t="s">
        <v>36</v>
      </c>
      <c r="K900" s="106">
        <v>16000</v>
      </c>
      <c r="L900" s="570" t="s">
        <v>36</v>
      </c>
      <c r="M900" s="106">
        <f>G900+I900+K900</f>
        <v>4470055.4000000004</v>
      </c>
    </row>
    <row r="901" spans="1:14">
      <c r="A901" s="52"/>
      <c r="B901" s="52"/>
      <c r="C901" s="52"/>
      <c r="D901" s="52"/>
      <c r="E901" s="52"/>
      <c r="F901" s="52"/>
      <c r="G901" s="52"/>
      <c r="H901" s="52"/>
      <c r="I901" s="52"/>
      <c r="J901" s="52"/>
      <c r="K901" s="52"/>
      <c r="L901" s="52"/>
      <c r="M901" s="52"/>
    </row>
    <row r="902" spans="1:14">
      <c r="A902" s="366" t="s">
        <v>1541</v>
      </c>
      <c r="B902" s="366"/>
      <c r="C902" s="366" t="s">
        <v>1865</v>
      </c>
      <c r="D902" s="366"/>
      <c r="E902" s="250"/>
      <c r="F902" s="582"/>
      <c r="G902" s="582"/>
      <c r="H902" s="582"/>
      <c r="I902" s="582"/>
      <c r="J902" s="582"/>
      <c r="K902" s="582"/>
      <c r="L902" s="582"/>
      <c r="M902" s="582"/>
      <c r="N902" s="582"/>
    </row>
    <row r="903" spans="1:14">
      <c r="A903" s="582"/>
      <c r="B903" s="582"/>
      <c r="C903" s="582"/>
      <c r="D903" s="582"/>
      <c r="E903" s="582"/>
      <c r="F903" s="582"/>
      <c r="G903" s="582"/>
      <c r="H903" s="582"/>
      <c r="I903" s="582"/>
      <c r="J903" s="582"/>
      <c r="K903" s="582"/>
      <c r="L903" s="582"/>
      <c r="M903" s="582"/>
      <c r="N903" s="582"/>
    </row>
    <row r="904" spans="1:14">
      <c r="A904" s="582"/>
      <c r="B904" s="582"/>
      <c r="C904" s="582"/>
      <c r="D904" s="582"/>
      <c r="E904" s="582"/>
      <c r="F904" s="582"/>
      <c r="G904" s="582"/>
      <c r="H904" s="582"/>
      <c r="I904" s="582"/>
      <c r="J904" s="582"/>
      <c r="K904" s="582"/>
      <c r="L904" s="582"/>
      <c r="M904" s="582"/>
      <c r="N904" s="582"/>
    </row>
    <row r="905" spans="1:14">
      <c r="A905" s="176" t="s">
        <v>2121</v>
      </c>
      <c r="B905" s="176"/>
      <c r="C905" s="176" t="s">
        <v>1389</v>
      </c>
      <c r="D905" s="176"/>
      <c r="E905" s="176" t="s">
        <v>1390</v>
      </c>
      <c r="F905" s="176"/>
      <c r="G905" s="176"/>
      <c r="H905" s="176"/>
      <c r="I905" s="176"/>
      <c r="J905" s="176" t="s">
        <v>1391</v>
      </c>
      <c r="K905" s="176"/>
      <c r="L905" s="176"/>
      <c r="M905" s="176"/>
      <c r="N905" s="582"/>
    </row>
    <row r="906" spans="1:14">
      <c r="A906" s="176" t="s">
        <v>592</v>
      </c>
      <c r="B906" s="176"/>
      <c r="C906" s="176" t="s">
        <v>1392</v>
      </c>
      <c r="D906" s="176"/>
      <c r="E906" s="176" t="s">
        <v>1393</v>
      </c>
      <c r="F906" s="176"/>
      <c r="G906" s="176"/>
      <c r="H906" s="176"/>
      <c r="I906" s="176"/>
      <c r="J906" s="176"/>
      <c r="K906" s="176" t="s">
        <v>1660</v>
      </c>
      <c r="L906" s="176"/>
      <c r="M906" s="176"/>
      <c r="N906" s="582"/>
    </row>
    <row r="907" spans="1:14">
      <c r="A907" s="176"/>
      <c r="B907" s="176"/>
      <c r="C907" s="176"/>
      <c r="D907" s="176"/>
      <c r="E907" s="176"/>
      <c r="F907" s="176"/>
      <c r="G907" s="176"/>
      <c r="H907" s="176"/>
      <c r="I907" s="176"/>
      <c r="J907" s="176"/>
      <c r="K907" s="176"/>
      <c r="L907" s="176"/>
      <c r="M907" s="176"/>
      <c r="N907" s="582"/>
    </row>
    <row r="908" spans="1:14">
      <c r="A908" s="176" t="s">
        <v>1395</v>
      </c>
      <c r="B908" s="582"/>
      <c r="C908" s="582"/>
      <c r="D908" s="582"/>
      <c r="E908" s="582"/>
      <c r="F908" s="582"/>
      <c r="G908" s="582"/>
      <c r="H908" s="582"/>
      <c r="I908" s="582"/>
      <c r="J908" s="582"/>
      <c r="K908" s="582"/>
      <c r="L908" s="582"/>
      <c r="M908" s="582"/>
      <c r="N908" s="582"/>
    </row>
    <row r="909" spans="1:14">
      <c r="A909" s="176"/>
      <c r="B909" s="582"/>
      <c r="C909" s="582"/>
      <c r="D909" s="582"/>
      <c r="E909" s="582"/>
      <c r="F909" s="582"/>
      <c r="G909" s="582"/>
      <c r="H909" s="582"/>
      <c r="I909" s="582"/>
      <c r="J909" s="582"/>
      <c r="K909" s="582"/>
      <c r="L909" s="582"/>
      <c r="M909" s="582"/>
      <c r="N909" s="582"/>
    </row>
    <row r="910" spans="1:14">
      <c r="A910" s="582"/>
      <c r="B910" s="582"/>
      <c r="C910" s="582"/>
      <c r="D910" s="582"/>
      <c r="E910" s="582"/>
      <c r="F910" s="582"/>
      <c r="G910" s="582"/>
      <c r="H910" s="582"/>
      <c r="I910" s="582"/>
      <c r="J910" s="582"/>
      <c r="K910" s="582"/>
      <c r="L910" s="582"/>
      <c r="M910" s="582"/>
      <c r="N910" s="582"/>
    </row>
    <row r="911" spans="1:14">
      <c r="A911" s="176" t="s">
        <v>1396</v>
      </c>
      <c r="B911" s="176"/>
      <c r="C911" s="582"/>
      <c r="D911" s="582"/>
      <c r="E911" s="582"/>
      <c r="F911" s="582"/>
      <c r="G911" s="582"/>
      <c r="H911" s="582"/>
      <c r="I911" s="582"/>
      <c r="J911" s="582"/>
      <c r="K911" s="582"/>
      <c r="L911" s="582"/>
      <c r="M911" s="582"/>
      <c r="N911" s="582"/>
    </row>
    <row r="912" spans="1:14">
      <c r="A912" s="176" t="s">
        <v>1867</v>
      </c>
      <c r="B912" s="176"/>
      <c r="C912" s="582"/>
      <c r="D912" s="582"/>
      <c r="E912" s="582"/>
      <c r="F912" s="582"/>
      <c r="G912" s="582"/>
      <c r="H912" s="582"/>
      <c r="I912" s="582"/>
      <c r="J912" s="582"/>
      <c r="K912" s="582"/>
      <c r="L912" s="582"/>
      <c r="M912" s="582"/>
      <c r="N912" s="582"/>
    </row>
    <row r="913" spans="1:14">
      <c r="A913" s="176"/>
      <c r="B913" s="176"/>
      <c r="C913" s="582"/>
      <c r="D913" s="582"/>
      <c r="E913" s="582"/>
      <c r="F913" s="582"/>
      <c r="G913" s="582"/>
      <c r="H913" s="582"/>
      <c r="I913" s="582"/>
      <c r="J913" s="582"/>
      <c r="K913" s="582"/>
      <c r="L913" s="582"/>
      <c r="M913" s="582"/>
      <c r="N913" s="582"/>
    </row>
    <row r="914" spans="1:14">
      <c r="A914" s="201"/>
      <c r="B914" s="201"/>
      <c r="C914" s="334"/>
      <c r="D914" s="334"/>
      <c r="E914" s="334"/>
      <c r="F914" s="334"/>
      <c r="G914" s="334"/>
      <c r="H914" s="334"/>
      <c r="I914" s="334"/>
      <c r="J914" s="334"/>
      <c r="K914" s="334"/>
      <c r="L914" s="334"/>
      <c r="M914" s="334"/>
    </row>
    <row r="915" spans="1:14">
      <c r="A915" s="530" t="s">
        <v>1868</v>
      </c>
      <c r="B915" s="530"/>
      <c r="M915" s="530" t="s">
        <v>1495</v>
      </c>
    </row>
    <row r="916" spans="1:14">
      <c r="A916" s="530"/>
      <c r="B916" s="530"/>
    </row>
    <row r="917" spans="1:14" ht="15.75">
      <c r="A917" s="531" t="s">
        <v>2122</v>
      </c>
      <c r="B917" s="531"/>
      <c r="C917" s="531"/>
      <c r="D917" s="531"/>
      <c r="E917" s="531"/>
      <c r="F917" s="531"/>
      <c r="G917" s="531"/>
      <c r="H917" s="531"/>
      <c r="I917" s="531"/>
      <c r="J917" s="531"/>
      <c r="K917" s="531"/>
      <c r="L917" s="531"/>
      <c r="M917" s="531"/>
    </row>
    <row r="918" spans="1:14">
      <c r="A918" s="63"/>
      <c r="B918" s="63"/>
      <c r="C918" s="63"/>
      <c r="D918" s="63"/>
      <c r="E918" s="63"/>
      <c r="F918" s="63"/>
      <c r="G918" s="63"/>
      <c r="H918" s="63"/>
      <c r="I918" s="63"/>
      <c r="J918" s="63"/>
      <c r="K918" s="63"/>
    </row>
    <row r="919" spans="1:14" ht="16.5">
      <c r="A919" s="532" t="s">
        <v>1166</v>
      </c>
      <c r="B919" s="532"/>
      <c r="C919" s="532"/>
      <c r="D919" s="532"/>
      <c r="E919" s="532"/>
      <c r="F919" s="532"/>
      <c r="G919" s="532"/>
      <c r="H919" s="532"/>
      <c r="I919" s="532"/>
      <c r="J919" s="532"/>
      <c r="K919" s="532"/>
      <c r="L919" s="532"/>
      <c r="M919" s="532"/>
    </row>
    <row r="920" spans="1:14">
      <c r="A920" s="533" t="s">
        <v>1167</v>
      </c>
      <c r="B920" s="533"/>
      <c r="C920" s="533"/>
      <c r="D920" s="533"/>
      <c r="E920" s="533"/>
      <c r="F920" s="533"/>
      <c r="G920" s="533"/>
      <c r="H920" s="533"/>
      <c r="I920" s="533"/>
      <c r="J920" s="533"/>
      <c r="K920" s="533"/>
      <c r="L920" s="533"/>
      <c r="M920" s="533"/>
    </row>
    <row r="921" spans="1:14">
      <c r="A921" s="63"/>
      <c r="B921" s="63"/>
      <c r="C921" s="63"/>
      <c r="D921" s="63"/>
      <c r="E921" s="63"/>
      <c r="F921" s="534"/>
      <c r="G921" s="534"/>
      <c r="H921" s="63"/>
      <c r="I921" s="63"/>
      <c r="J921" s="63"/>
      <c r="K921" s="63"/>
    </row>
    <row r="922" spans="1:14">
      <c r="A922" s="63" t="s">
        <v>1168</v>
      </c>
      <c r="B922" s="63" t="s">
        <v>2123</v>
      </c>
      <c r="C922" s="63"/>
      <c r="D922" s="63"/>
      <c r="E922" s="63"/>
      <c r="F922" s="63"/>
      <c r="G922" s="63"/>
      <c r="H922" s="63"/>
      <c r="I922" s="63"/>
      <c r="J922" s="63"/>
      <c r="K922" s="63"/>
      <c r="L922" s="63"/>
      <c r="M922" s="63"/>
    </row>
    <row r="923" spans="1:14">
      <c r="A923" s="63"/>
      <c r="B923" s="63" t="s">
        <v>2124</v>
      </c>
      <c r="C923" s="63"/>
      <c r="D923" s="63"/>
      <c r="E923" s="63"/>
      <c r="F923" s="63"/>
      <c r="G923" s="63"/>
      <c r="H923" s="63"/>
      <c r="I923" s="63"/>
      <c r="J923" s="63"/>
      <c r="K923" s="63"/>
      <c r="L923" s="63"/>
      <c r="M923" s="63"/>
    </row>
    <row r="924" spans="1:14" ht="10.5" customHeight="1">
      <c r="A924" s="63"/>
      <c r="B924" s="63"/>
      <c r="C924" s="63"/>
      <c r="D924" s="63"/>
      <c r="E924" s="63"/>
      <c r="F924" s="63"/>
      <c r="G924" s="63"/>
      <c r="H924" s="63"/>
      <c r="I924" s="63"/>
      <c r="J924" s="63"/>
      <c r="K924" s="63"/>
      <c r="L924" s="63"/>
      <c r="M924" s="63"/>
    </row>
    <row r="925" spans="1:14">
      <c r="A925" s="63" t="s">
        <v>1500</v>
      </c>
      <c r="B925" s="63" t="s">
        <v>2125</v>
      </c>
      <c r="C925" s="63"/>
      <c r="D925" s="63"/>
      <c r="E925" s="63"/>
      <c r="F925" s="63"/>
      <c r="G925" s="63"/>
      <c r="H925" s="63"/>
      <c r="I925" s="63"/>
      <c r="J925" s="63"/>
      <c r="K925" s="63"/>
      <c r="L925" s="63"/>
      <c r="M925" s="63"/>
    </row>
    <row r="926" spans="1:14" ht="10.5" customHeight="1">
      <c r="A926" s="63"/>
      <c r="B926" s="63"/>
      <c r="C926" s="63"/>
      <c r="D926" s="63"/>
      <c r="E926" s="63"/>
      <c r="F926" s="63"/>
      <c r="G926" s="63"/>
      <c r="H926" s="63"/>
      <c r="I926" s="63"/>
      <c r="J926" s="63"/>
      <c r="K926" s="63"/>
      <c r="L926" s="63"/>
      <c r="M926" s="63"/>
    </row>
    <row r="927" spans="1:14">
      <c r="A927" s="63" t="s">
        <v>1502</v>
      </c>
      <c r="B927" s="63" t="s">
        <v>2126</v>
      </c>
      <c r="C927" s="63"/>
      <c r="D927" s="63"/>
      <c r="E927" s="63"/>
      <c r="F927" s="63"/>
      <c r="G927" s="63"/>
      <c r="H927" s="63"/>
      <c r="I927" s="63"/>
      <c r="J927" s="63"/>
      <c r="K927" s="63"/>
      <c r="L927" s="63"/>
      <c r="M927" s="63"/>
    </row>
    <row r="928" spans="1:14">
      <c r="A928" s="63"/>
      <c r="B928" s="63" t="s">
        <v>2127</v>
      </c>
      <c r="C928" s="63"/>
      <c r="D928" s="63"/>
      <c r="E928" s="63"/>
      <c r="F928" s="63"/>
      <c r="G928" s="63"/>
      <c r="H928" s="63"/>
      <c r="I928" s="63"/>
      <c r="J928" s="63"/>
      <c r="K928" s="63"/>
      <c r="L928" s="63"/>
      <c r="M928" s="63"/>
    </row>
    <row r="929" spans="1:13">
      <c r="A929" s="63"/>
      <c r="B929" s="63"/>
      <c r="C929" s="63"/>
      <c r="D929" s="63"/>
      <c r="E929" s="63"/>
      <c r="F929" s="63"/>
      <c r="G929" s="63"/>
      <c r="H929" s="63"/>
      <c r="I929" s="63"/>
      <c r="J929" s="63"/>
      <c r="K929" s="63"/>
      <c r="L929" s="63"/>
      <c r="M929" s="63"/>
    </row>
    <row r="930" spans="1:13">
      <c r="A930" s="63" t="s">
        <v>2128</v>
      </c>
      <c r="B930" s="63"/>
      <c r="C930" s="63"/>
      <c r="D930" s="63"/>
      <c r="E930" s="63"/>
      <c r="F930" s="63"/>
      <c r="G930" s="63"/>
      <c r="H930" s="63"/>
      <c r="I930" s="63"/>
      <c r="J930" s="63"/>
      <c r="K930" s="63"/>
      <c r="L930" s="63"/>
      <c r="M930" s="63"/>
    </row>
    <row r="931" spans="1:13" ht="10.5" customHeight="1">
      <c r="A931" s="81"/>
      <c r="B931" s="81"/>
      <c r="C931" s="81"/>
      <c r="D931" s="81"/>
      <c r="E931" s="81"/>
      <c r="F931" s="81"/>
      <c r="G931" s="81"/>
      <c r="H931" s="81"/>
      <c r="I931" s="81"/>
      <c r="J931" s="81"/>
      <c r="K931" s="81"/>
      <c r="L931" s="81"/>
      <c r="M931" s="81"/>
    </row>
    <row r="932" spans="1:13">
      <c r="A932" s="535" t="s">
        <v>1184</v>
      </c>
      <c r="B932" s="554"/>
      <c r="C932" s="535"/>
      <c r="D932" s="554" t="s">
        <v>1185</v>
      </c>
      <c r="E932" s="554" t="s">
        <v>1186</v>
      </c>
      <c r="F932" s="549" t="s">
        <v>1187</v>
      </c>
      <c r="G932" s="536"/>
      <c r="H932" s="536"/>
      <c r="I932" s="536"/>
      <c r="J932" s="536"/>
      <c r="K932" s="536"/>
      <c r="L932" s="536"/>
      <c r="M932" s="537"/>
    </row>
    <row r="933" spans="1:13">
      <c r="A933" s="538" t="s">
        <v>1188</v>
      </c>
      <c r="B933" s="543" t="s">
        <v>311</v>
      </c>
      <c r="C933" s="538" t="s">
        <v>1189</v>
      </c>
      <c r="D933" s="543" t="s">
        <v>1190</v>
      </c>
      <c r="E933" s="538" t="s">
        <v>1191</v>
      </c>
      <c r="F933" s="539" t="s">
        <v>1192</v>
      </c>
      <c r="G933" s="540"/>
      <c r="H933" s="539" t="s">
        <v>1193</v>
      </c>
      <c r="I933" s="540"/>
      <c r="J933" s="539" t="s">
        <v>1194</v>
      </c>
      <c r="K933" s="540"/>
      <c r="L933" s="555" t="s">
        <v>1195</v>
      </c>
      <c r="M933" s="540"/>
    </row>
    <row r="934" spans="1:13">
      <c r="A934" s="541" t="s">
        <v>11</v>
      </c>
      <c r="B934" s="543"/>
      <c r="C934" s="543"/>
      <c r="D934" s="543"/>
      <c r="E934" s="538"/>
      <c r="F934" s="542"/>
      <c r="G934" s="543"/>
      <c r="H934" s="544"/>
      <c r="I934" s="543"/>
      <c r="J934" s="544"/>
      <c r="K934" s="543"/>
      <c r="L934" s="544"/>
      <c r="M934" s="543"/>
    </row>
    <row r="935" spans="1:13">
      <c r="A935" s="545">
        <v>1</v>
      </c>
      <c r="B935" s="547">
        <v>2</v>
      </c>
      <c r="C935" s="545">
        <v>3</v>
      </c>
      <c r="D935" s="545">
        <v>4</v>
      </c>
      <c r="E935" s="545">
        <v>5</v>
      </c>
      <c r="F935" s="546"/>
      <c r="G935" s="547">
        <v>6</v>
      </c>
      <c r="H935" s="546"/>
      <c r="I935" s="547">
        <v>7</v>
      </c>
      <c r="J935" s="548"/>
      <c r="K935" s="547">
        <v>8</v>
      </c>
      <c r="L935" s="548"/>
      <c r="M935" s="547">
        <v>9</v>
      </c>
    </row>
    <row r="936" spans="1:13">
      <c r="A936" s="38" t="s">
        <v>1196</v>
      </c>
      <c r="B936" s="221" t="s">
        <v>2129</v>
      </c>
      <c r="C936" s="59" t="s">
        <v>2130</v>
      </c>
      <c r="D936" s="579" t="s">
        <v>2131</v>
      </c>
      <c r="E936" s="180" t="s">
        <v>2131</v>
      </c>
      <c r="F936" s="40"/>
      <c r="G936" s="78"/>
      <c r="H936" s="52"/>
      <c r="I936" s="78"/>
      <c r="J936" s="52"/>
      <c r="K936" s="78"/>
      <c r="L936" s="52"/>
      <c r="M936" s="78"/>
    </row>
    <row r="937" spans="1:13">
      <c r="A937" s="38" t="s">
        <v>1200</v>
      </c>
      <c r="B937" s="78"/>
      <c r="C937" s="39" t="s">
        <v>2132</v>
      </c>
      <c r="D937" s="78" t="s">
        <v>2133</v>
      </c>
      <c r="E937" s="180" t="s">
        <v>2133</v>
      </c>
      <c r="F937" s="52"/>
      <c r="G937" s="78"/>
      <c r="H937" s="52"/>
      <c r="I937" s="78"/>
      <c r="J937" s="52"/>
      <c r="K937" s="78"/>
      <c r="L937" s="52"/>
      <c r="M937" s="78"/>
    </row>
    <row r="938" spans="1:13">
      <c r="A938" s="163" t="s">
        <v>1418</v>
      </c>
      <c r="B938" s="78"/>
      <c r="C938" s="39" t="s">
        <v>2134</v>
      </c>
      <c r="D938" s="78"/>
      <c r="E938" s="180"/>
      <c r="F938" s="52"/>
      <c r="G938" s="78"/>
      <c r="H938" s="52"/>
      <c r="I938" s="78"/>
      <c r="J938" s="52"/>
      <c r="K938" s="78"/>
      <c r="L938" s="52"/>
      <c r="M938" s="78"/>
    </row>
    <row r="939" spans="1:13">
      <c r="A939" s="163" t="s">
        <v>2135</v>
      </c>
      <c r="B939" s="78"/>
      <c r="C939" s="39" t="s">
        <v>2136</v>
      </c>
      <c r="D939" s="78"/>
      <c r="E939" s="180"/>
      <c r="F939" s="52"/>
      <c r="G939" s="78"/>
      <c r="H939" s="52"/>
      <c r="I939" s="78"/>
      <c r="J939" s="52"/>
      <c r="K939" s="78"/>
      <c r="L939" s="52"/>
      <c r="M939" s="78"/>
    </row>
    <row r="940" spans="1:13">
      <c r="A940" s="127"/>
      <c r="B940" s="248"/>
      <c r="C940" s="127"/>
      <c r="D940" s="248"/>
      <c r="E940" s="589"/>
      <c r="F940" s="81"/>
      <c r="G940" s="248"/>
      <c r="H940" s="81"/>
      <c r="I940" s="248"/>
      <c r="J940" s="81"/>
      <c r="K940" s="248"/>
      <c r="L940" s="81"/>
      <c r="M940" s="248"/>
    </row>
    <row r="941" spans="1:13">
      <c r="A941" s="39"/>
      <c r="B941" s="78" t="s">
        <v>2137</v>
      </c>
      <c r="C941" s="39" t="s">
        <v>2138</v>
      </c>
      <c r="D941" s="39" t="s">
        <v>2139</v>
      </c>
      <c r="E941" s="180" t="s">
        <v>2139</v>
      </c>
      <c r="F941" s="63"/>
      <c r="G941" s="78"/>
      <c r="H941" s="63"/>
      <c r="I941" s="78"/>
      <c r="J941" s="63"/>
      <c r="K941" s="78"/>
      <c r="L941" s="63"/>
      <c r="M941" s="78"/>
    </row>
    <row r="942" spans="1:13">
      <c r="A942" s="39"/>
      <c r="B942" s="78" t="s">
        <v>2140</v>
      </c>
      <c r="C942" s="39" t="s">
        <v>2141</v>
      </c>
      <c r="D942" s="39" t="s">
        <v>2142</v>
      </c>
      <c r="E942" s="180" t="s">
        <v>2142</v>
      </c>
      <c r="F942" s="63"/>
      <c r="G942" s="78"/>
      <c r="H942" s="63"/>
      <c r="I942" s="78"/>
      <c r="J942" s="63"/>
      <c r="K942" s="78"/>
      <c r="L942" s="63"/>
      <c r="M942" s="78"/>
    </row>
    <row r="943" spans="1:13">
      <c r="A943" s="39"/>
      <c r="B943" s="78" t="s">
        <v>2143</v>
      </c>
      <c r="C943" s="39" t="s">
        <v>2144</v>
      </c>
      <c r="D943" s="39"/>
      <c r="E943" s="180"/>
      <c r="F943" s="63"/>
      <c r="G943" s="78"/>
      <c r="H943" s="63"/>
      <c r="I943" s="78"/>
      <c r="J943" s="63"/>
      <c r="K943" s="78"/>
      <c r="L943" s="63"/>
      <c r="M943" s="78"/>
    </row>
    <row r="944" spans="1:13">
      <c r="A944" s="39"/>
      <c r="B944" s="78" t="s">
        <v>2145</v>
      </c>
      <c r="C944" s="39" t="s">
        <v>2146</v>
      </c>
      <c r="D944" s="39"/>
      <c r="E944" s="39"/>
      <c r="F944" s="63"/>
      <c r="G944" s="78"/>
      <c r="H944" s="63"/>
      <c r="I944" s="78"/>
      <c r="J944" s="63"/>
      <c r="K944" s="78"/>
      <c r="L944" s="63"/>
      <c r="M944" s="78"/>
    </row>
    <row r="945" spans="1:13">
      <c r="A945" s="39"/>
      <c r="B945" s="78" t="s">
        <v>2147</v>
      </c>
      <c r="C945" s="39" t="s">
        <v>2148</v>
      </c>
      <c r="D945" s="39"/>
      <c r="E945" s="39"/>
      <c r="F945" s="63"/>
      <c r="G945" s="78"/>
      <c r="H945" s="63"/>
      <c r="I945" s="78"/>
      <c r="J945" s="63"/>
      <c r="K945" s="78"/>
      <c r="L945" s="63"/>
      <c r="M945" s="78"/>
    </row>
    <row r="946" spans="1:13">
      <c r="A946" s="39"/>
      <c r="B946" s="78" t="s">
        <v>2149</v>
      </c>
      <c r="C946" s="39" t="s">
        <v>2150</v>
      </c>
      <c r="D946" s="39"/>
      <c r="E946" s="39"/>
      <c r="F946" s="63"/>
      <c r="G946" s="78"/>
      <c r="H946" s="63"/>
      <c r="I946" s="78"/>
      <c r="J946" s="63"/>
      <c r="K946" s="78"/>
      <c r="L946" s="63"/>
      <c r="M946" s="78"/>
    </row>
    <row r="947" spans="1:13">
      <c r="A947" s="47"/>
      <c r="B947" s="129"/>
      <c r="C947" s="127"/>
      <c r="D947" s="248"/>
      <c r="E947" s="47"/>
      <c r="F947" s="81"/>
      <c r="G947" s="248"/>
      <c r="H947" s="81"/>
      <c r="I947" s="248"/>
      <c r="J947" s="81"/>
      <c r="K947" s="248"/>
      <c r="L947" s="81"/>
      <c r="M947" s="248"/>
    </row>
    <row r="948" spans="1:13">
      <c r="A948" s="59"/>
      <c r="B948" s="221" t="s">
        <v>2151</v>
      </c>
      <c r="C948" s="39" t="s">
        <v>2152</v>
      </c>
      <c r="D948" s="59" t="s">
        <v>2153</v>
      </c>
      <c r="E948" s="39" t="s">
        <v>2154</v>
      </c>
      <c r="F948" s="63"/>
      <c r="G948" s="78"/>
      <c r="H948" s="63"/>
      <c r="I948" s="78"/>
      <c r="J948" s="63"/>
      <c r="K948" s="78"/>
      <c r="L948" s="63"/>
      <c r="M948" s="78"/>
    </row>
    <row r="949" spans="1:13">
      <c r="A949" s="39"/>
      <c r="B949" s="78" t="s">
        <v>2155</v>
      </c>
      <c r="C949" s="39" t="s">
        <v>2156</v>
      </c>
      <c r="D949" s="39" t="s">
        <v>2157</v>
      </c>
      <c r="E949" s="39" t="s">
        <v>2158</v>
      </c>
      <c r="F949" s="63"/>
      <c r="G949" s="78"/>
      <c r="H949" s="63"/>
      <c r="I949" s="78"/>
      <c r="J949" s="63"/>
      <c r="K949" s="78"/>
      <c r="L949" s="63"/>
      <c r="M949" s="78"/>
    </row>
    <row r="950" spans="1:13">
      <c r="A950" s="39"/>
      <c r="B950" s="78" t="s">
        <v>2159</v>
      </c>
      <c r="C950" s="39" t="s">
        <v>2160</v>
      </c>
      <c r="D950" s="39" t="s">
        <v>1319</v>
      </c>
      <c r="E950" s="39" t="s">
        <v>2161</v>
      </c>
      <c r="F950" s="63"/>
      <c r="G950" s="78"/>
      <c r="H950" s="63"/>
      <c r="I950" s="78"/>
      <c r="J950" s="63"/>
      <c r="K950" s="78"/>
      <c r="L950" s="63"/>
      <c r="M950" s="78"/>
    </row>
    <row r="951" spans="1:13">
      <c r="A951" s="47"/>
      <c r="B951" s="129"/>
      <c r="C951" s="127"/>
      <c r="D951" s="127"/>
      <c r="E951" s="127"/>
      <c r="F951" s="81"/>
      <c r="G951" s="248"/>
      <c r="H951" s="81"/>
      <c r="I951" s="248"/>
      <c r="J951" s="81"/>
      <c r="K951" s="248"/>
      <c r="L951" s="81"/>
      <c r="M951" s="248"/>
    </row>
    <row r="954" spans="1:13">
      <c r="A954" s="530" t="s">
        <v>1398</v>
      </c>
      <c r="B954" s="530"/>
    </row>
    <row r="955" spans="1:13">
      <c r="A955" s="530" t="s">
        <v>1775</v>
      </c>
      <c r="B955" s="530"/>
    </row>
    <row r="957" spans="1:13">
      <c r="A957" s="535" t="s">
        <v>1184</v>
      </c>
      <c r="B957" s="554"/>
      <c r="C957" s="535"/>
      <c r="D957" s="554" t="s">
        <v>1185</v>
      </c>
      <c r="E957" s="554" t="s">
        <v>1186</v>
      </c>
      <c r="F957" s="549" t="s">
        <v>1187</v>
      </c>
      <c r="G957" s="536"/>
      <c r="H957" s="536"/>
      <c r="I957" s="536"/>
      <c r="J957" s="536"/>
      <c r="K957" s="536"/>
      <c r="L957" s="536"/>
      <c r="M957" s="537"/>
    </row>
    <row r="958" spans="1:13">
      <c r="A958" s="538" t="s">
        <v>1188</v>
      </c>
      <c r="B958" s="543" t="s">
        <v>311</v>
      </c>
      <c r="C958" s="538" t="s">
        <v>1189</v>
      </c>
      <c r="D958" s="538" t="s">
        <v>1190</v>
      </c>
      <c r="E958" s="543" t="s">
        <v>1191</v>
      </c>
      <c r="F958" s="539" t="s">
        <v>1192</v>
      </c>
      <c r="G958" s="540"/>
      <c r="H958" s="539" t="s">
        <v>1193</v>
      </c>
      <c r="I958" s="540"/>
      <c r="J958" s="539" t="s">
        <v>1194</v>
      </c>
      <c r="K958" s="540"/>
      <c r="L958" s="555" t="s">
        <v>1195</v>
      </c>
      <c r="M958" s="540"/>
    </row>
    <row r="959" spans="1:13">
      <c r="A959" s="541" t="s">
        <v>11</v>
      </c>
      <c r="B959" s="538"/>
      <c r="C959" s="538"/>
      <c r="D959" s="538"/>
      <c r="E959" s="538"/>
      <c r="F959" s="544"/>
      <c r="G959" s="543"/>
      <c r="H959" s="544"/>
      <c r="I959" s="543"/>
      <c r="J959" s="544"/>
      <c r="K959" s="543"/>
      <c r="L959" s="544"/>
      <c r="M959" s="543"/>
    </row>
    <row r="960" spans="1:13">
      <c r="A960" s="545">
        <v>1</v>
      </c>
      <c r="B960" s="545">
        <v>2</v>
      </c>
      <c r="C960" s="545">
        <v>3</v>
      </c>
      <c r="D960" s="545">
        <v>4</v>
      </c>
      <c r="E960" s="545">
        <v>5</v>
      </c>
      <c r="F960" s="548"/>
      <c r="G960" s="547">
        <v>6</v>
      </c>
      <c r="H960" s="548"/>
      <c r="I960" s="547">
        <v>7</v>
      </c>
      <c r="J960" s="548"/>
      <c r="K960" s="547">
        <v>8</v>
      </c>
      <c r="L960" s="548"/>
      <c r="M960" s="547">
        <v>9</v>
      </c>
    </row>
    <row r="961" spans="1:13">
      <c r="A961" s="39"/>
      <c r="B961" s="39" t="s">
        <v>2162</v>
      </c>
      <c r="C961" s="39" t="s">
        <v>2163</v>
      </c>
      <c r="D961" s="583">
        <v>7971</v>
      </c>
      <c r="E961" s="583">
        <v>7971</v>
      </c>
      <c r="F961" s="63"/>
      <c r="G961" s="78"/>
      <c r="H961" s="63"/>
      <c r="I961" s="78"/>
      <c r="J961" s="63"/>
      <c r="K961" s="78"/>
      <c r="L961" s="63"/>
      <c r="M961" s="78"/>
    </row>
    <row r="962" spans="1:13">
      <c r="A962" s="39"/>
      <c r="B962" s="39" t="s">
        <v>2164</v>
      </c>
      <c r="C962" s="39" t="s">
        <v>2165</v>
      </c>
      <c r="D962" s="38" t="s">
        <v>2166</v>
      </c>
      <c r="E962" s="38" t="s">
        <v>2166</v>
      </c>
      <c r="F962" s="63"/>
      <c r="G962" s="78"/>
      <c r="H962" s="63"/>
      <c r="I962" s="78"/>
      <c r="J962" s="63"/>
      <c r="K962" s="78"/>
      <c r="L962" s="63"/>
      <c r="M962" s="78"/>
    </row>
    <row r="963" spans="1:13">
      <c r="A963" s="39"/>
      <c r="B963" s="39"/>
      <c r="C963" s="39" t="s">
        <v>2167</v>
      </c>
      <c r="D963" s="38"/>
      <c r="E963" s="38"/>
      <c r="F963" s="63"/>
      <c r="G963" s="78"/>
      <c r="H963" s="63"/>
      <c r="I963" s="78"/>
      <c r="J963" s="63"/>
      <c r="K963" s="78"/>
      <c r="L963" s="63"/>
      <c r="M963" s="78"/>
    </row>
    <row r="964" spans="1:13">
      <c r="A964" s="47"/>
      <c r="B964" s="80"/>
      <c r="C964" s="127"/>
      <c r="D964" s="248"/>
      <c r="E964" s="47"/>
      <c r="F964" s="81"/>
      <c r="G964" s="248"/>
      <c r="H964" s="81"/>
      <c r="I964" s="248"/>
      <c r="J964" s="81"/>
      <c r="K964" s="248"/>
      <c r="L964" s="81"/>
      <c r="M964" s="248"/>
    </row>
    <row r="965" spans="1:13">
      <c r="A965" s="39"/>
      <c r="B965" s="124"/>
      <c r="C965" s="124"/>
      <c r="D965" s="124"/>
      <c r="E965" s="124"/>
      <c r="F965" s="63"/>
      <c r="G965" s="78"/>
      <c r="H965" s="52"/>
      <c r="I965" s="78"/>
      <c r="J965" s="52"/>
      <c r="K965" s="78"/>
      <c r="L965" s="52"/>
      <c r="M965" s="78"/>
    </row>
    <row r="966" spans="1:13">
      <c r="A966" s="39"/>
      <c r="B966" s="39" t="s">
        <v>2168</v>
      </c>
      <c r="C966" s="39" t="s">
        <v>2169</v>
      </c>
      <c r="D966" s="583">
        <v>8303</v>
      </c>
      <c r="E966" s="583">
        <v>8303</v>
      </c>
      <c r="F966" s="63"/>
      <c r="G966" s="78"/>
      <c r="H966" s="52"/>
      <c r="I966" s="78"/>
      <c r="J966" s="52"/>
      <c r="K966" s="78"/>
      <c r="L966" s="52"/>
      <c r="M966" s="78"/>
    </row>
    <row r="967" spans="1:13">
      <c r="A967" s="39"/>
      <c r="B967" s="39"/>
      <c r="C967" s="39" t="s">
        <v>2170</v>
      </c>
      <c r="D967" s="38" t="s">
        <v>2166</v>
      </c>
      <c r="E967" s="38" t="s">
        <v>2166</v>
      </c>
      <c r="F967" s="63"/>
      <c r="G967" s="78"/>
      <c r="H967" s="52"/>
      <c r="I967" s="78"/>
      <c r="J967" s="52"/>
      <c r="K967" s="78"/>
      <c r="L967" s="52"/>
      <c r="M967" s="78"/>
    </row>
    <row r="968" spans="1:13">
      <c r="A968" s="39"/>
      <c r="B968" s="78"/>
      <c r="C968" s="78" t="s">
        <v>2171</v>
      </c>
      <c r="D968" s="38"/>
      <c r="E968" s="38"/>
      <c r="F968" s="63"/>
      <c r="G968" s="78"/>
      <c r="H968" s="52"/>
      <c r="I968" s="78"/>
      <c r="J968" s="52"/>
      <c r="K968" s="78"/>
      <c r="L968" s="52"/>
      <c r="M968" s="78"/>
    </row>
    <row r="969" spans="1:13">
      <c r="A969" s="47"/>
      <c r="B969" s="81"/>
      <c r="C969" s="127"/>
      <c r="D969" s="48"/>
      <c r="E969" s="47"/>
      <c r="F969" s="81"/>
      <c r="G969" s="248"/>
      <c r="H969" s="81"/>
      <c r="I969" s="248"/>
      <c r="J969" s="81"/>
      <c r="K969" s="248"/>
      <c r="L969" s="81"/>
      <c r="M969" s="248"/>
    </row>
    <row r="970" spans="1:13">
      <c r="A970" s="39"/>
      <c r="B970" s="78" t="s">
        <v>2172</v>
      </c>
      <c r="C970" s="78" t="s">
        <v>2173</v>
      </c>
      <c r="D970" s="591">
        <v>1</v>
      </c>
      <c r="E970" s="592">
        <v>1</v>
      </c>
      <c r="F970" s="63"/>
      <c r="G970" s="78"/>
      <c r="H970" s="52"/>
      <c r="I970" s="78"/>
      <c r="J970" s="52"/>
      <c r="K970" s="78"/>
      <c r="L970" s="52"/>
      <c r="M970" s="78"/>
    </row>
    <row r="971" spans="1:13">
      <c r="A971" s="39"/>
      <c r="B971" s="78" t="s">
        <v>2174</v>
      </c>
      <c r="C971" s="78" t="s">
        <v>2175</v>
      </c>
      <c r="D971" s="61" t="s">
        <v>2176</v>
      </c>
      <c r="E971" s="61" t="s">
        <v>2176</v>
      </c>
      <c r="F971" s="63"/>
      <c r="G971" s="78"/>
      <c r="H971" s="52"/>
      <c r="I971" s="78"/>
      <c r="J971" s="52"/>
      <c r="K971" s="78"/>
      <c r="L971" s="52"/>
      <c r="M971" s="78"/>
    </row>
    <row r="972" spans="1:13">
      <c r="A972" s="39"/>
      <c r="B972" s="78" t="s">
        <v>2177</v>
      </c>
      <c r="C972" s="78" t="s">
        <v>2178</v>
      </c>
      <c r="D972" s="78"/>
      <c r="E972" s="78"/>
      <c r="F972" s="63"/>
      <c r="G972" s="78"/>
      <c r="H972" s="52"/>
      <c r="I972" s="78"/>
      <c r="J972" s="52"/>
      <c r="K972" s="78"/>
      <c r="L972" s="52"/>
      <c r="M972" s="78"/>
    </row>
    <row r="973" spans="1:13">
      <c r="A973" s="39"/>
      <c r="B973" s="78" t="s">
        <v>2179</v>
      </c>
      <c r="C973" s="78"/>
      <c r="D973" s="78"/>
      <c r="E973" s="78"/>
      <c r="F973" s="63"/>
      <c r="G973" s="78"/>
      <c r="H973" s="52"/>
      <c r="I973" s="78"/>
      <c r="J973" s="52"/>
      <c r="K973" s="78"/>
      <c r="L973" s="52"/>
      <c r="M973" s="78"/>
    </row>
    <row r="974" spans="1:13">
      <c r="A974" s="80"/>
      <c r="B974" s="127"/>
      <c r="C974" s="248"/>
      <c r="D974" s="248"/>
      <c r="E974" s="248"/>
      <c r="F974" s="81"/>
      <c r="G974" s="248"/>
      <c r="H974" s="81"/>
      <c r="I974" s="248"/>
      <c r="J974" s="81"/>
      <c r="K974" s="248"/>
      <c r="L974" s="81"/>
      <c r="M974" s="248"/>
    </row>
    <row r="975" spans="1:13">
      <c r="A975" s="39"/>
      <c r="B975" s="78" t="s">
        <v>2180</v>
      </c>
      <c r="C975" s="78" t="s">
        <v>2181</v>
      </c>
      <c r="D975" s="78"/>
      <c r="E975" s="78"/>
      <c r="F975" s="63"/>
      <c r="G975" s="78"/>
      <c r="H975" s="52"/>
      <c r="I975" s="78"/>
      <c r="J975" s="52"/>
      <c r="K975" s="78"/>
      <c r="L975" s="52"/>
      <c r="M975" s="78"/>
    </row>
    <row r="976" spans="1:13">
      <c r="A976" s="39"/>
      <c r="B976" s="78"/>
      <c r="C976" s="78" t="s">
        <v>2182</v>
      </c>
      <c r="D976" s="61" t="s">
        <v>2183</v>
      </c>
      <c r="E976" s="61" t="s">
        <v>2183</v>
      </c>
      <c r="F976" s="63"/>
      <c r="G976" s="78"/>
      <c r="H976" s="52"/>
      <c r="I976" s="78"/>
      <c r="J976" s="52"/>
      <c r="K976" s="78"/>
      <c r="L976" s="52"/>
      <c r="M976" s="78"/>
    </row>
    <row r="977" spans="1:13">
      <c r="A977" s="39"/>
      <c r="B977" s="78"/>
      <c r="C977" s="78" t="s">
        <v>2184</v>
      </c>
      <c r="D977" s="61"/>
      <c r="E977" s="61"/>
      <c r="F977" s="63"/>
      <c r="G977" s="78"/>
      <c r="H977" s="52"/>
      <c r="I977" s="78"/>
      <c r="J977" s="52"/>
      <c r="K977" s="78"/>
      <c r="L977" s="52"/>
      <c r="M977" s="78"/>
    </row>
    <row r="978" spans="1:13">
      <c r="A978" s="47"/>
      <c r="B978" s="81"/>
      <c r="C978" s="127"/>
      <c r="D978" s="248"/>
      <c r="E978" s="248"/>
      <c r="F978" s="81"/>
      <c r="G978" s="248"/>
      <c r="H978" s="81"/>
      <c r="I978" s="248"/>
      <c r="J978" s="81"/>
      <c r="K978" s="248"/>
      <c r="L978" s="81"/>
      <c r="M978" s="248"/>
    </row>
    <row r="979" spans="1:13">
      <c r="A979" s="39"/>
      <c r="B979" s="78" t="s">
        <v>2185</v>
      </c>
      <c r="C979" s="78" t="s">
        <v>2186</v>
      </c>
      <c r="D979" s="61"/>
      <c r="E979" s="61"/>
      <c r="F979" s="63"/>
      <c r="G979" s="78"/>
      <c r="H979" s="52"/>
      <c r="I979" s="78"/>
      <c r="J979" s="52"/>
      <c r="K979" s="78"/>
      <c r="L979" s="52"/>
      <c r="M979" s="78"/>
    </row>
    <row r="980" spans="1:13">
      <c r="A980" s="39"/>
      <c r="B980" s="78" t="s">
        <v>2187</v>
      </c>
      <c r="C980" s="78" t="s">
        <v>2188</v>
      </c>
      <c r="D980" s="591">
        <v>1</v>
      </c>
      <c r="E980" s="591">
        <v>1</v>
      </c>
      <c r="F980" s="63"/>
      <c r="G980" s="78"/>
      <c r="H980" s="52"/>
      <c r="I980" s="78"/>
      <c r="J980" s="52"/>
      <c r="K980" s="78"/>
      <c r="L980" s="52"/>
      <c r="M980" s="78"/>
    </row>
    <row r="981" spans="1:13">
      <c r="A981" s="39"/>
      <c r="B981" s="78" t="s">
        <v>2189</v>
      </c>
      <c r="C981" s="78" t="s">
        <v>2190</v>
      </c>
      <c r="D981" s="61" t="s">
        <v>2191</v>
      </c>
      <c r="E981" s="61" t="s">
        <v>2191</v>
      </c>
      <c r="F981" s="63"/>
      <c r="G981" s="78"/>
      <c r="H981" s="52"/>
      <c r="I981" s="78"/>
      <c r="J981" s="52"/>
      <c r="K981" s="78"/>
      <c r="L981" s="52"/>
      <c r="M981" s="78"/>
    </row>
    <row r="982" spans="1:13">
      <c r="A982" s="39"/>
      <c r="B982" s="78" t="s">
        <v>2192</v>
      </c>
      <c r="C982" s="78" t="s">
        <v>2193</v>
      </c>
      <c r="D982" s="61"/>
      <c r="E982" s="61"/>
      <c r="F982" s="63"/>
      <c r="G982" s="78"/>
      <c r="H982" s="52"/>
      <c r="I982" s="78"/>
      <c r="J982" s="52"/>
      <c r="K982" s="78"/>
      <c r="L982" s="52"/>
      <c r="M982" s="78"/>
    </row>
    <row r="983" spans="1:13">
      <c r="A983" s="39"/>
      <c r="B983" s="78" t="s">
        <v>2194</v>
      </c>
      <c r="C983" s="78" t="s">
        <v>2195</v>
      </c>
      <c r="D983" s="61"/>
      <c r="E983" s="61"/>
      <c r="F983" s="63"/>
      <c r="G983" s="78"/>
      <c r="H983" s="52"/>
      <c r="I983" s="78"/>
      <c r="J983" s="52"/>
      <c r="K983" s="78"/>
      <c r="L983" s="52"/>
      <c r="M983" s="78"/>
    </row>
    <row r="984" spans="1:13">
      <c r="A984" s="39"/>
      <c r="B984" s="78" t="s">
        <v>2196</v>
      </c>
      <c r="C984" s="78" t="s">
        <v>2197</v>
      </c>
      <c r="D984" s="61"/>
      <c r="E984" s="61"/>
      <c r="F984" s="63"/>
      <c r="G984" s="78"/>
      <c r="H984" s="52"/>
      <c r="I984" s="78"/>
      <c r="J984" s="52"/>
      <c r="K984" s="78"/>
      <c r="L984" s="52"/>
      <c r="M984" s="78"/>
    </row>
    <row r="985" spans="1:13">
      <c r="A985" s="80"/>
      <c r="B985" s="127"/>
      <c r="C985" s="129"/>
      <c r="D985" s="87"/>
      <c r="E985" s="87"/>
      <c r="F985" s="81"/>
      <c r="G985" s="248"/>
      <c r="H985" s="81"/>
      <c r="I985" s="248"/>
      <c r="J985" s="81"/>
      <c r="K985" s="248"/>
      <c r="L985" s="81"/>
      <c r="M985" s="248"/>
    </row>
    <row r="986" spans="1:13">
      <c r="A986" s="39"/>
      <c r="B986" s="78" t="s">
        <v>2198</v>
      </c>
      <c r="C986" s="78" t="s">
        <v>2199</v>
      </c>
      <c r="D986" s="591">
        <v>1</v>
      </c>
      <c r="E986" s="591">
        <v>1</v>
      </c>
      <c r="F986" s="63"/>
      <c r="G986" s="78"/>
      <c r="H986" s="52"/>
      <c r="I986" s="78"/>
      <c r="J986" s="52"/>
      <c r="K986" s="78"/>
      <c r="L986" s="52"/>
      <c r="M986" s="78"/>
    </row>
    <row r="987" spans="1:13">
      <c r="A987" s="39"/>
      <c r="B987" s="78"/>
      <c r="C987" s="78" t="s">
        <v>1283</v>
      </c>
      <c r="D987" s="61" t="s">
        <v>1283</v>
      </c>
      <c r="E987" s="61" t="s">
        <v>1283</v>
      </c>
      <c r="F987" s="63"/>
      <c r="G987" s="78"/>
      <c r="H987" s="52"/>
      <c r="I987" s="78"/>
      <c r="J987" s="52"/>
      <c r="K987" s="78"/>
      <c r="L987" s="52"/>
      <c r="M987" s="78"/>
    </row>
    <row r="988" spans="1:13">
      <c r="A988" s="39"/>
      <c r="B988" s="78"/>
      <c r="C988" s="78"/>
      <c r="D988" s="78"/>
      <c r="E988" s="78"/>
      <c r="F988" s="63"/>
      <c r="G988" s="78"/>
      <c r="H988" s="52"/>
      <c r="I988" s="78"/>
      <c r="J988" s="52"/>
      <c r="K988" s="78"/>
      <c r="L988" s="52"/>
      <c r="M988" s="78"/>
    </row>
    <row r="989" spans="1:13">
      <c r="A989" s="39"/>
      <c r="B989" s="78"/>
      <c r="C989" s="78"/>
      <c r="D989" s="78"/>
      <c r="E989" s="78"/>
      <c r="F989" s="63"/>
      <c r="G989" s="78"/>
      <c r="H989" s="52"/>
      <c r="I989" s="78"/>
      <c r="J989" s="52"/>
      <c r="K989" s="78"/>
      <c r="L989" s="52"/>
      <c r="M989" s="78"/>
    </row>
    <row r="990" spans="1:13">
      <c r="A990" s="47"/>
      <c r="B990" s="248"/>
      <c r="C990" s="248"/>
      <c r="D990" s="248"/>
      <c r="E990" s="248"/>
      <c r="F990" s="81"/>
      <c r="G990" s="248"/>
      <c r="H990" s="81"/>
      <c r="I990" s="248"/>
      <c r="J990" s="81"/>
      <c r="K990" s="248"/>
      <c r="L990" s="81"/>
      <c r="M990" s="248"/>
    </row>
    <row r="992" spans="1:13">
      <c r="A992" s="530" t="s">
        <v>1398</v>
      </c>
      <c r="B992" s="530"/>
    </row>
    <row r="993" spans="1:13">
      <c r="A993" s="530" t="s">
        <v>1629</v>
      </c>
      <c r="B993" s="530"/>
    </row>
    <row r="995" spans="1:13">
      <c r="A995" s="535" t="s">
        <v>1184</v>
      </c>
      <c r="B995" s="554"/>
      <c r="C995" s="535"/>
      <c r="D995" s="554" t="s">
        <v>1185</v>
      </c>
      <c r="E995" s="554" t="s">
        <v>1186</v>
      </c>
      <c r="F995" s="549" t="s">
        <v>1187</v>
      </c>
      <c r="G995" s="536"/>
      <c r="H995" s="536"/>
      <c r="I995" s="536"/>
      <c r="J995" s="536"/>
      <c r="K995" s="536"/>
      <c r="L995" s="536"/>
      <c r="M995" s="537"/>
    </row>
    <row r="996" spans="1:13">
      <c r="A996" s="538" t="s">
        <v>1188</v>
      </c>
      <c r="B996" s="543" t="s">
        <v>311</v>
      </c>
      <c r="C996" s="538" t="s">
        <v>1189</v>
      </c>
      <c r="D996" s="538" t="s">
        <v>1190</v>
      </c>
      <c r="E996" s="543" t="s">
        <v>1191</v>
      </c>
      <c r="F996" s="539" t="s">
        <v>1192</v>
      </c>
      <c r="G996" s="540"/>
      <c r="H996" s="539" t="s">
        <v>1193</v>
      </c>
      <c r="I996" s="540"/>
      <c r="J996" s="539" t="s">
        <v>1194</v>
      </c>
      <c r="K996" s="540"/>
      <c r="L996" s="555" t="s">
        <v>1195</v>
      </c>
      <c r="M996" s="540"/>
    </row>
    <row r="997" spans="1:13">
      <c r="A997" s="541" t="s">
        <v>11</v>
      </c>
      <c r="B997" s="538"/>
      <c r="C997" s="538"/>
      <c r="D997" s="538"/>
      <c r="E997" s="538"/>
      <c r="F997" s="544"/>
      <c r="G997" s="543"/>
      <c r="H997" s="544"/>
      <c r="I997" s="543"/>
      <c r="J997" s="544"/>
      <c r="K997" s="543"/>
      <c r="L997" s="544"/>
      <c r="M997" s="543"/>
    </row>
    <row r="998" spans="1:13">
      <c r="A998" s="545">
        <v>1</v>
      </c>
      <c r="B998" s="545">
        <v>2</v>
      </c>
      <c r="C998" s="545">
        <v>3</v>
      </c>
      <c r="D998" s="547">
        <v>4</v>
      </c>
      <c r="E998" s="547">
        <v>5</v>
      </c>
      <c r="F998" s="548"/>
      <c r="G998" s="547">
        <v>6</v>
      </c>
      <c r="H998" s="548"/>
      <c r="I998" s="547">
        <v>7</v>
      </c>
      <c r="J998" s="548"/>
      <c r="K998" s="547">
        <v>8</v>
      </c>
      <c r="L998" s="548"/>
      <c r="M998" s="547">
        <v>9</v>
      </c>
    </row>
    <row r="999" spans="1:13">
      <c r="A999" s="39"/>
      <c r="B999" s="39" t="s">
        <v>2200</v>
      </c>
      <c r="C999" s="39" t="s">
        <v>2201</v>
      </c>
      <c r="D999" s="591">
        <v>1</v>
      </c>
      <c r="E999" s="591">
        <v>1</v>
      </c>
      <c r="F999" s="52"/>
      <c r="G999" s="78"/>
      <c r="H999" s="52"/>
      <c r="I999" s="78"/>
      <c r="J999" s="52"/>
      <c r="K999" s="78"/>
      <c r="L999" s="52"/>
      <c r="M999" s="78"/>
    </row>
    <row r="1000" spans="1:13">
      <c r="A1000" s="39"/>
      <c r="B1000" s="39" t="s">
        <v>2202</v>
      </c>
      <c r="C1000" s="39" t="s">
        <v>2203</v>
      </c>
      <c r="D1000" s="61" t="s">
        <v>1283</v>
      </c>
      <c r="E1000" s="61" t="s">
        <v>1283</v>
      </c>
      <c r="F1000" s="52"/>
      <c r="G1000" s="78"/>
      <c r="H1000" s="52"/>
      <c r="I1000" s="78"/>
      <c r="J1000" s="52"/>
      <c r="K1000" s="78"/>
      <c r="L1000" s="52"/>
      <c r="M1000" s="78"/>
    </row>
    <row r="1001" spans="1:13">
      <c r="A1001" s="47"/>
      <c r="B1001" s="47"/>
      <c r="C1001" s="47"/>
      <c r="D1001" s="248"/>
      <c r="E1001" s="248"/>
      <c r="F1001" s="81"/>
      <c r="G1001" s="248"/>
      <c r="H1001" s="81"/>
      <c r="I1001" s="248"/>
      <c r="J1001" s="81"/>
      <c r="K1001" s="248"/>
      <c r="L1001" s="81"/>
      <c r="M1001" s="248"/>
    </row>
    <row r="1002" spans="1:13">
      <c r="A1002" s="39"/>
      <c r="B1002" s="39" t="s">
        <v>2204</v>
      </c>
      <c r="C1002" s="39" t="s">
        <v>2205</v>
      </c>
      <c r="D1002" s="591">
        <v>1</v>
      </c>
      <c r="E1002" s="591">
        <v>1</v>
      </c>
      <c r="F1002" s="52"/>
      <c r="G1002" s="78"/>
      <c r="H1002" s="52"/>
      <c r="I1002" s="78"/>
      <c r="J1002" s="52"/>
      <c r="K1002" s="78"/>
      <c r="L1002" s="52"/>
      <c r="M1002" s="78"/>
    </row>
    <row r="1003" spans="1:13">
      <c r="A1003" s="39"/>
      <c r="B1003" s="39" t="s">
        <v>2206</v>
      </c>
      <c r="C1003" s="39" t="s">
        <v>2207</v>
      </c>
      <c r="D1003" s="61" t="s">
        <v>1283</v>
      </c>
      <c r="E1003" s="61" t="s">
        <v>1283</v>
      </c>
      <c r="F1003" s="52"/>
      <c r="G1003" s="78"/>
      <c r="H1003" s="52"/>
      <c r="I1003" s="78"/>
      <c r="J1003" s="52"/>
      <c r="K1003" s="78"/>
      <c r="L1003" s="52"/>
      <c r="M1003" s="78"/>
    </row>
    <row r="1004" spans="1:13">
      <c r="A1004" s="39"/>
      <c r="B1004" s="39" t="s">
        <v>2207</v>
      </c>
      <c r="C1004" s="39" t="s">
        <v>2208</v>
      </c>
      <c r="D1004" s="61"/>
      <c r="E1004" s="78"/>
      <c r="F1004" s="52"/>
      <c r="G1004" s="78"/>
      <c r="H1004" s="52"/>
      <c r="I1004" s="78"/>
      <c r="J1004" s="52"/>
      <c r="K1004" s="78"/>
      <c r="L1004" s="52"/>
      <c r="M1004" s="78"/>
    </row>
    <row r="1005" spans="1:13">
      <c r="A1005" s="39"/>
      <c r="B1005" s="39" t="s">
        <v>2208</v>
      </c>
      <c r="C1005" s="39" t="s">
        <v>2209</v>
      </c>
      <c r="D1005" s="78"/>
      <c r="E1005" s="78"/>
      <c r="F1005" s="52"/>
      <c r="G1005" s="78"/>
      <c r="H1005" s="52"/>
      <c r="I1005" s="78"/>
      <c r="J1005" s="52"/>
      <c r="K1005" s="78"/>
      <c r="L1005" s="52"/>
      <c r="M1005" s="78"/>
    </row>
    <row r="1006" spans="1:13">
      <c r="A1006" s="39"/>
      <c r="B1006" s="39" t="s">
        <v>2209</v>
      </c>
      <c r="C1006" s="39"/>
      <c r="D1006" s="78"/>
      <c r="E1006" s="78"/>
      <c r="F1006" s="52"/>
      <c r="G1006" s="78"/>
      <c r="H1006" s="52"/>
      <c r="I1006" s="78"/>
      <c r="J1006" s="52"/>
      <c r="K1006" s="78"/>
      <c r="L1006" s="52"/>
      <c r="M1006" s="78"/>
    </row>
    <row r="1007" spans="1:13">
      <c r="A1007" s="39"/>
      <c r="B1007" s="39"/>
      <c r="C1007" s="39"/>
      <c r="D1007" s="78"/>
      <c r="E1007" s="78"/>
      <c r="F1007" s="52"/>
      <c r="G1007" s="78"/>
      <c r="H1007" s="52"/>
      <c r="I1007" s="78"/>
      <c r="J1007" s="52"/>
      <c r="K1007" s="78"/>
      <c r="L1007" s="52"/>
      <c r="M1007" s="78"/>
    </row>
    <row r="1008" spans="1:13">
      <c r="A1008" s="39"/>
      <c r="B1008" s="39"/>
      <c r="C1008" s="39"/>
      <c r="D1008" s="78"/>
      <c r="E1008" s="78"/>
      <c r="F1008" s="52"/>
      <c r="G1008" s="78"/>
      <c r="H1008" s="52"/>
      <c r="I1008" s="78"/>
      <c r="J1008" s="52"/>
      <c r="K1008" s="78"/>
      <c r="L1008" s="52"/>
      <c r="M1008" s="78"/>
    </row>
    <row r="1009" spans="1:13">
      <c r="A1009" s="39"/>
      <c r="B1009" s="39"/>
      <c r="C1009" s="39"/>
      <c r="D1009" s="78"/>
      <c r="E1009" s="78"/>
      <c r="F1009" s="52"/>
      <c r="G1009" s="78"/>
      <c r="H1009" s="52"/>
      <c r="I1009" s="78"/>
      <c r="J1009" s="52"/>
      <c r="K1009" s="78"/>
      <c r="L1009" s="52"/>
      <c r="M1009" s="78"/>
    </row>
    <row r="1010" spans="1:13">
      <c r="A1010" s="39"/>
      <c r="B1010" s="39"/>
      <c r="C1010" s="39"/>
      <c r="D1010" s="78"/>
      <c r="E1010" s="78"/>
      <c r="F1010" s="52"/>
      <c r="G1010" s="78"/>
      <c r="H1010" s="52"/>
      <c r="I1010" s="78"/>
      <c r="J1010" s="52"/>
      <c r="K1010" s="78"/>
      <c r="L1010" s="52"/>
      <c r="M1010" s="78"/>
    </row>
    <row r="1011" spans="1:13">
      <c r="A1011" s="39"/>
      <c r="B1011" s="39"/>
      <c r="C1011" s="39"/>
      <c r="D1011" s="78"/>
      <c r="E1011" s="78"/>
      <c r="F1011" s="52"/>
      <c r="G1011" s="78"/>
      <c r="H1011" s="52"/>
      <c r="I1011" s="78"/>
      <c r="J1011" s="52"/>
      <c r="K1011" s="78"/>
      <c r="L1011" s="52"/>
      <c r="M1011" s="78"/>
    </row>
    <row r="1012" spans="1:13">
      <c r="A1012" s="39"/>
      <c r="B1012" s="39"/>
      <c r="C1012" s="39"/>
      <c r="D1012" s="78"/>
      <c r="E1012" s="78"/>
      <c r="F1012" s="52"/>
      <c r="G1012" s="78"/>
      <c r="H1012" s="52"/>
      <c r="I1012" s="78"/>
      <c r="J1012" s="52"/>
      <c r="K1012" s="78"/>
      <c r="L1012" s="52"/>
      <c r="M1012" s="78"/>
    </row>
    <row r="1013" spans="1:13">
      <c r="A1013" s="39"/>
      <c r="B1013" s="39"/>
      <c r="C1013" s="39"/>
      <c r="D1013" s="78"/>
      <c r="E1013" s="78"/>
      <c r="F1013" s="52"/>
      <c r="G1013" s="78"/>
      <c r="H1013" s="52"/>
      <c r="I1013" s="78"/>
      <c r="J1013" s="52"/>
      <c r="K1013" s="78"/>
      <c r="L1013" s="52"/>
      <c r="M1013" s="78"/>
    </row>
    <row r="1014" spans="1:13">
      <c r="A1014" s="39"/>
      <c r="B1014" s="47"/>
      <c r="C1014" s="47"/>
      <c r="D1014" s="248"/>
      <c r="E1014" s="78"/>
      <c r="F1014" s="52"/>
      <c r="G1014" s="78"/>
      <c r="H1014" s="52"/>
      <c r="I1014" s="78"/>
      <c r="J1014" s="52"/>
      <c r="K1014" s="78"/>
      <c r="L1014" s="52"/>
      <c r="M1014" s="78"/>
    </row>
    <row r="1015" spans="1:13">
      <c r="A1015" s="570"/>
      <c r="B1015" s="576"/>
      <c r="C1015" s="577" t="s">
        <v>1738</v>
      </c>
      <c r="D1015" s="576"/>
      <c r="E1015" s="578"/>
      <c r="F1015" s="570" t="s">
        <v>36</v>
      </c>
      <c r="G1015" s="106">
        <v>1379215.72</v>
      </c>
      <c r="H1015" s="570" t="s">
        <v>36</v>
      </c>
      <c r="I1015" s="106">
        <v>249000</v>
      </c>
      <c r="J1015" s="570" t="s">
        <v>36</v>
      </c>
      <c r="K1015" s="106">
        <v>0</v>
      </c>
      <c r="L1015" s="570" t="s">
        <v>36</v>
      </c>
      <c r="M1015" s="106">
        <f>G1015+I1015+K1015</f>
        <v>1628215.72</v>
      </c>
    </row>
    <row r="1016" spans="1:13">
      <c r="A1016" s="63"/>
      <c r="B1016" s="63"/>
      <c r="C1016" s="63"/>
      <c r="D1016" s="63"/>
      <c r="E1016" s="63"/>
      <c r="F1016" s="63"/>
      <c r="G1016" s="63"/>
      <c r="H1016" s="63"/>
      <c r="I1016" s="63"/>
      <c r="J1016" s="63"/>
      <c r="K1016" s="63"/>
      <c r="L1016" s="63"/>
      <c r="M1016" s="63"/>
    </row>
    <row r="1017" spans="1:13">
      <c r="A1017" s="366" t="s">
        <v>703</v>
      </c>
      <c r="B1017" s="366"/>
      <c r="C1017" s="366" t="s">
        <v>2210</v>
      </c>
      <c r="D1017" s="366"/>
      <c r="E1017" s="250"/>
      <c r="F1017" s="582"/>
      <c r="G1017" s="582"/>
      <c r="H1017" s="582"/>
      <c r="I1017" s="582"/>
      <c r="J1017" s="582"/>
      <c r="K1017" s="582"/>
      <c r="L1017" s="582"/>
      <c r="M1017" s="582"/>
    </row>
    <row r="1018" spans="1:13">
      <c r="A1018" s="582"/>
      <c r="B1018" s="582"/>
      <c r="C1018" s="582"/>
      <c r="D1018" s="582"/>
      <c r="E1018" s="582"/>
      <c r="F1018" s="582"/>
      <c r="G1018" s="582"/>
      <c r="H1018" s="582"/>
      <c r="I1018" s="582"/>
      <c r="J1018" s="582"/>
      <c r="K1018" s="582"/>
      <c r="L1018" s="582"/>
      <c r="M1018" s="582"/>
    </row>
    <row r="1019" spans="1:13">
      <c r="A1019" s="582"/>
      <c r="B1019" s="582"/>
      <c r="C1019" s="582"/>
      <c r="D1019" s="582"/>
      <c r="E1019" s="582"/>
      <c r="F1019" s="582"/>
      <c r="G1019" s="582"/>
      <c r="H1019" s="582"/>
      <c r="I1019" s="582"/>
      <c r="J1019" s="582"/>
      <c r="K1019" s="582"/>
      <c r="L1019" s="582"/>
      <c r="M1019" s="582"/>
    </row>
    <row r="1020" spans="1:13">
      <c r="A1020" s="63" t="s">
        <v>2211</v>
      </c>
      <c r="B1020" s="530"/>
      <c r="C1020" s="176" t="s">
        <v>1389</v>
      </c>
      <c r="D1020" s="176"/>
      <c r="E1020" s="176" t="s">
        <v>1390</v>
      </c>
      <c r="F1020" s="176"/>
      <c r="G1020" s="176"/>
      <c r="H1020" s="176"/>
      <c r="I1020" s="176"/>
      <c r="J1020" s="176" t="s">
        <v>1391</v>
      </c>
      <c r="K1020" s="176"/>
      <c r="L1020" s="176"/>
      <c r="M1020" s="176"/>
    </row>
    <row r="1021" spans="1:13">
      <c r="A1021" s="176" t="s">
        <v>2212</v>
      </c>
      <c r="B1021" s="176"/>
      <c r="C1021" s="176" t="s">
        <v>1392</v>
      </c>
      <c r="D1021" s="176"/>
      <c r="E1021" s="176" t="s">
        <v>1393</v>
      </c>
      <c r="F1021" s="176"/>
      <c r="G1021" s="176"/>
      <c r="H1021" s="176"/>
      <c r="I1021" s="176"/>
      <c r="J1021" s="176"/>
      <c r="K1021" s="176" t="s">
        <v>1494</v>
      </c>
      <c r="L1021" s="176"/>
      <c r="M1021" s="176"/>
    </row>
    <row r="1022" spans="1:13">
      <c r="A1022" s="176"/>
      <c r="B1022" s="176"/>
      <c r="C1022" s="176"/>
      <c r="D1022" s="176"/>
      <c r="E1022" s="176"/>
      <c r="F1022" s="176"/>
      <c r="G1022" s="176"/>
      <c r="H1022" s="176"/>
      <c r="I1022" s="176"/>
      <c r="J1022" s="176"/>
      <c r="K1022" s="176"/>
      <c r="L1022" s="176"/>
      <c r="M1022" s="176"/>
    </row>
    <row r="1023" spans="1:13">
      <c r="A1023" s="176" t="s">
        <v>1395</v>
      </c>
      <c r="B1023" s="582"/>
      <c r="C1023" s="582"/>
      <c r="D1023" s="582"/>
      <c r="E1023" s="582"/>
      <c r="F1023" s="582"/>
      <c r="G1023" s="582"/>
      <c r="H1023" s="582"/>
      <c r="I1023" s="582"/>
      <c r="J1023" s="582"/>
      <c r="K1023" s="582"/>
      <c r="L1023" s="582"/>
      <c r="M1023" s="582"/>
    </row>
    <row r="1024" spans="1:13">
      <c r="A1024" s="176"/>
      <c r="B1024" s="582"/>
      <c r="C1024" s="582"/>
      <c r="D1024" s="582"/>
      <c r="E1024" s="582"/>
      <c r="F1024" s="582"/>
      <c r="G1024" s="582"/>
      <c r="H1024" s="582"/>
      <c r="I1024" s="582"/>
      <c r="J1024" s="582"/>
      <c r="K1024" s="582"/>
      <c r="L1024" s="582"/>
      <c r="M1024" s="582"/>
    </row>
    <row r="1025" spans="1:13">
      <c r="A1025" s="582"/>
      <c r="B1025" s="582"/>
      <c r="C1025" s="582"/>
      <c r="D1025" s="582"/>
      <c r="E1025" s="582"/>
      <c r="F1025" s="582"/>
      <c r="G1025" s="582"/>
      <c r="H1025" s="582"/>
      <c r="I1025" s="582"/>
      <c r="J1025" s="582"/>
      <c r="K1025" s="582"/>
      <c r="L1025" s="582"/>
      <c r="M1025" s="582"/>
    </row>
    <row r="1026" spans="1:13">
      <c r="A1026" s="176" t="s">
        <v>1396</v>
      </c>
      <c r="B1026" s="176"/>
      <c r="C1026" s="582"/>
      <c r="D1026" s="582"/>
      <c r="E1026" s="582"/>
      <c r="F1026" s="582"/>
      <c r="G1026" s="582"/>
      <c r="H1026" s="582"/>
      <c r="I1026" s="582"/>
      <c r="J1026" s="582"/>
      <c r="K1026" s="582"/>
      <c r="L1026" s="582"/>
      <c r="M1026" s="582"/>
    </row>
    <row r="1027" spans="1:13">
      <c r="A1027" s="176" t="s">
        <v>1867</v>
      </c>
      <c r="B1027" s="176"/>
      <c r="C1027" s="582"/>
      <c r="D1027" s="582"/>
      <c r="E1027" s="582"/>
      <c r="F1027" s="582"/>
      <c r="G1027" s="582"/>
      <c r="H1027" s="582"/>
      <c r="I1027" s="582"/>
      <c r="J1027" s="582"/>
      <c r="K1027" s="582"/>
      <c r="L1027" s="582"/>
      <c r="M1027" s="582"/>
    </row>
    <row r="1028" spans="1:13">
      <c r="A1028" s="176"/>
      <c r="B1028" s="176"/>
      <c r="C1028" s="582"/>
      <c r="D1028" s="582"/>
      <c r="E1028" s="582"/>
      <c r="F1028" s="582"/>
      <c r="G1028" s="582"/>
      <c r="H1028" s="582"/>
      <c r="I1028" s="582"/>
      <c r="J1028" s="582"/>
      <c r="K1028" s="582"/>
      <c r="L1028" s="582"/>
      <c r="M1028" s="582"/>
    </row>
    <row r="1029" spans="1:13">
      <c r="B1029" s="530"/>
      <c r="C1029" s="530"/>
      <c r="D1029" s="530"/>
      <c r="E1029" s="530"/>
      <c r="F1029" s="530"/>
      <c r="G1029" s="530"/>
      <c r="H1029" s="530"/>
      <c r="I1029" s="530"/>
      <c r="J1029" s="530"/>
      <c r="K1029" s="530"/>
      <c r="L1029" s="530"/>
    </row>
    <row r="1030" spans="1:13">
      <c r="A1030" s="530" t="s">
        <v>1398</v>
      </c>
      <c r="B1030" s="530"/>
      <c r="C1030" s="530"/>
      <c r="D1030" s="530"/>
      <c r="E1030" s="530"/>
      <c r="F1030" s="530"/>
      <c r="G1030" s="530"/>
      <c r="H1030" s="530"/>
      <c r="I1030" s="530"/>
      <c r="J1030" s="530"/>
      <c r="K1030" s="530"/>
      <c r="L1030" s="530"/>
      <c r="M1030" s="530" t="s">
        <v>1495</v>
      </c>
    </row>
    <row r="1031" spans="1:13">
      <c r="A1031" s="530" t="s">
        <v>2213</v>
      </c>
      <c r="B1031" s="530"/>
      <c r="C1031" s="530"/>
      <c r="D1031" s="530"/>
      <c r="E1031" s="530"/>
      <c r="F1031" s="530"/>
      <c r="G1031" s="530"/>
      <c r="H1031" s="530"/>
      <c r="I1031" s="530"/>
      <c r="J1031" s="530"/>
      <c r="K1031" s="530"/>
      <c r="L1031" s="530"/>
      <c r="M1031" s="530"/>
    </row>
    <row r="1032" spans="1:13">
      <c r="A1032" s="530"/>
      <c r="B1032" s="530"/>
    </row>
    <row r="1033" spans="1:13" ht="15.75">
      <c r="A1033" s="531" t="s">
        <v>2214</v>
      </c>
      <c r="B1033" s="531"/>
      <c r="C1033" s="531"/>
      <c r="D1033" s="531"/>
      <c r="E1033" s="531"/>
      <c r="F1033" s="531"/>
      <c r="G1033" s="531"/>
      <c r="H1033" s="531"/>
      <c r="I1033" s="531"/>
      <c r="J1033" s="531"/>
      <c r="K1033" s="531"/>
      <c r="L1033" s="531"/>
      <c r="M1033" s="531"/>
    </row>
    <row r="1034" spans="1:13">
      <c r="A1034" s="63"/>
      <c r="B1034" s="63"/>
      <c r="C1034" s="63"/>
      <c r="D1034" s="63"/>
      <c r="E1034" s="63"/>
      <c r="F1034" s="63"/>
      <c r="G1034" s="63"/>
      <c r="H1034" s="63"/>
      <c r="I1034" s="63"/>
      <c r="J1034" s="63"/>
      <c r="K1034" s="63"/>
    </row>
    <row r="1035" spans="1:13" ht="16.5">
      <c r="A1035" s="532" t="s">
        <v>1166</v>
      </c>
      <c r="B1035" s="532"/>
      <c r="C1035" s="532"/>
      <c r="D1035" s="532"/>
      <c r="E1035" s="532"/>
      <c r="F1035" s="532"/>
      <c r="G1035" s="532"/>
      <c r="H1035" s="532"/>
      <c r="I1035" s="532"/>
      <c r="J1035" s="532"/>
      <c r="K1035" s="532"/>
      <c r="L1035" s="532"/>
      <c r="M1035" s="532"/>
    </row>
    <row r="1036" spans="1:13">
      <c r="A1036" s="533" t="s">
        <v>1167</v>
      </c>
      <c r="B1036" s="533"/>
      <c r="C1036" s="533"/>
      <c r="D1036" s="533"/>
      <c r="E1036" s="533"/>
      <c r="F1036" s="533"/>
      <c r="G1036" s="533"/>
      <c r="H1036" s="533"/>
      <c r="I1036" s="533"/>
      <c r="J1036" s="533"/>
      <c r="K1036" s="533"/>
      <c r="L1036" s="533"/>
      <c r="M1036" s="533"/>
    </row>
    <row r="1037" spans="1:13">
      <c r="A1037" s="63"/>
      <c r="B1037" s="63"/>
      <c r="C1037" s="63"/>
      <c r="D1037" s="63"/>
      <c r="E1037" s="63"/>
      <c r="F1037" s="534"/>
      <c r="G1037" s="534"/>
      <c r="H1037" s="63"/>
      <c r="I1037" s="63"/>
      <c r="J1037" s="63"/>
      <c r="K1037" s="63"/>
    </row>
    <row r="1038" spans="1:13">
      <c r="A1038" s="63" t="s">
        <v>1168</v>
      </c>
      <c r="B1038" s="63" t="s">
        <v>2215</v>
      </c>
      <c r="C1038" s="63"/>
      <c r="D1038" s="63"/>
      <c r="E1038" s="63"/>
      <c r="F1038" s="63"/>
      <c r="G1038" s="63"/>
      <c r="H1038" s="63"/>
      <c r="I1038" s="63"/>
      <c r="J1038" s="63"/>
      <c r="K1038" s="63"/>
      <c r="L1038" s="63"/>
      <c r="M1038" s="63"/>
    </row>
    <row r="1039" spans="1:13" ht="10.5" customHeight="1">
      <c r="A1039" s="63"/>
      <c r="B1039" s="63"/>
      <c r="C1039" s="63"/>
      <c r="D1039" s="63"/>
      <c r="E1039" s="63"/>
      <c r="F1039" s="63"/>
      <c r="G1039" s="63"/>
      <c r="H1039" s="63"/>
      <c r="I1039" s="63"/>
      <c r="J1039" s="63"/>
      <c r="K1039" s="63"/>
      <c r="L1039" s="63"/>
      <c r="M1039" s="63"/>
    </row>
    <row r="1040" spans="1:13">
      <c r="A1040" s="63" t="s">
        <v>1500</v>
      </c>
      <c r="B1040" s="63" t="s">
        <v>2216</v>
      </c>
      <c r="C1040" s="63"/>
      <c r="D1040" s="63"/>
      <c r="E1040" s="63"/>
      <c r="F1040" s="63"/>
      <c r="G1040" s="63"/>
      <c r="H1040" s="63"/>
      <c r="I1040" s="63"/>
      <c r="J1040" s="63"/>
      <c r="K1040" s="63"/>
      <c r="L1040" s="63"/>
      <c r="M1040" s="63"/>
    </row>
    <row r="1041" spans="1:13" ht="15" customHeight="1">
      <c r="A1041" s="63"/>
      <c r="B1041" s="63" t="s">
        <v>2217</v>
      </c>
      <c r="C1041" s="63"/>
      <c r="D1041" s="63"/>
      <c r="E1041" s="63"/>
      <c r="F1041" s="63"/>
      <c r="G1041" s="63"/>
      <c r="H1041" s="63"/>
      <c r="I1041" s="63"/>
      <c r="J1041" s="63"/>
      <c r="K1041" s="63"/>
      <c r="L1041" s="63"/>
      <c r="M1041" s="63"/>
    </row>
    <row r="1042" spans="1:13">
      <c r="A1042" s="63" t="s">
        <v>1502</v>
      </c>
      <c r="B1042" s="63" t="s">
        <v>2218</v>
      </c>
      <c r="C1042" s="63"/>
      <c r="D1042" s="63"/>
      <c r="E1042" s="63"/>
      <c r="F1042" s="63"/>
      <c r="G1042" s="63"/>
      <c r="H1042" s="63"/>
      <c r="I1042" s="63"/>
      <c r="J1042" s="63"/>
      <c r="K1042" s="63"/>
      <c r="L1042" s="63"/>
      <c r="M1042" s="63"/>
    </row>
    <row r="1043" spans="1:13">
      <c r="A1043" s="63"/>
      <c r="B1043" s="63" t="s">
        <v>2219</v>
      </c>
      <c r="C1043" s="63"/>
      <c r="D1043" s="63"/>
      <c r="E1043" s="63"/>
      <c r="F1043" s="63"/>
      <c r="G1043" s="63"/>
      <c r="H1043" s="63"/>
      <c r="I1043" s="63"/>
      <c r="J1043" s="63"/>
      <c r="K1043" s="63"/>
      <c r="L1043" s="63"/>
      <c r="M1043" s="63"/>
    </row>
    <row r="1044" spans="1:13">
      <c r="A1044" s="63"/>
      <c r="B1044" s="63" t="s">
        <v>2220</v>
      </c>
      <c r="C1044" s="63"/>
      <c r="D1044" s="63"/>
      <c r="E1044" s="63"/>
      <c r="F1044" s="63"/>
      <c r="G1044" s="63"/>
      <c r="H1044" s="63"/>
      <c r="I1044" s="63"/>
      <c r="J1044" s="63"/>
      <c r="K1044" s="63"/>
      <c r="L1044" s="63"/>
      <c r="M1044" s="63"/>
    </row>
    <row r="1045" spans="1:13">
      <c r="A1045" s="63"/>
      <c r="B1045" s="63" t="s">
        <v>2221</v>
      </c>
      <c r="C1045" s="63"/>
      <c r="D1045" s="63"/>
      <c r="E1045" s="63"/>
      <c r="F1045" s="63"/>
      <c r="G1045" s="63"/>
      <c r="H1045" s="63"/>
      <c r="I1045" s="63"/>
      <c r="J1045" s="63"/>
      <c r="K1045" s="63"/>
      <c r="L1045" s="63"/>
      <c r="M1045" s="63"/>
    </row>
    <row r="1046" spans="1:13" ht="12" customHeight="1">
      <c r="A1046" s="63"/>
      <c r="B1046" s="63"/>
      <c r="C1046" s="63"/>
      <c r="D1046" s="63"/>
      <c r="E1046" s="63"/>
      <c r="F1046" s="63"/>
      <c r="G1046" s="63"/>
      <c r="H1046" s="63"/>
      <c r="I1046" s="63"/>
      <c r="J1046" s="63"/>
      <c r="K1046" s="63"/>
      <c r="L1046" s="63"/>
      <c r="M1046" s="63"/>
    </row>
    <row r="1047" spans="1:13">
      <c r="A1047" s="63" t="s">
        <v>2222</v>
      </c>
      <c r="B1047" s="63"/>
      <c r="C1047" s="63"/>
      <c r="D1047" s="63"/>
      <c r="E1047" s="63"/>
      <c r="F1047" s="63"/>
      <c r="G1047" s="63"/>
      <c r="H1047" s="63"/>
      <c r="I1047" s="63"/>
      <c r="J1047" s="63"/>
      <c r="K1047" s="63"/>
      <c r="L1047" s="63"/>
      <c r="M1047" s="63"/>
    </row>
    <row r="1048" spans="1:13" ht="12.75" customHeight="1">
      <c r="A1048" s="81"/>
      <c r="B1048" s="81"/>
      <c r="C1048" s="81"/>
      <c r="D1048" s="81"/>
      <c r="E1048" s="81"/>
      <c r="F1048" s="81"/>
      <c r="G1048" s="81"/>
      <c r="H1048" s="81"/>
      <c r="I1048" s="81"/>
      <c r="J1048" s="81"/>
      <c r="K1048" s="81"/>
      <c r="L1048" s="81"/>
      <c r="M1048" s="81"/>
    </row>
    <row r="1049" spans="1:13">
      <c r="A1049" s="535" t="s">
        <v>1184</v>
      </c>
      <c r="B1049" s="554"/>
      <c r="C1049" s="535"/>
      <c r="D1049" s="554" t="s">
        <v>1185</v>
      </c>
      <c r="E1049" s="554" t="s">
        <v>1186</v>
      </c>
      <c r="F1049" s="549" t="s">
        <v>1187</v>
      </c>
      <c r="G1049" s="536"/>
      <c r="H1049" s="536"/>
      <c r="I1049" s="536"/>
      <c r="J1049" s="536"/>
      <c r="K1049" s="536"/>
      <c r="L1049" s="536"/>
      <c r="M1049" s="537"/>
    </row>
    <row r="1050" spans="1:13">
      <c r="A1050" s="538" t="s">
        <v>1188</v>
      </c>
      <c r="B1050" s="543" t="s">
        <v>311</v>
      </c>
      <c r="C1050" s="538" t="s">
        <v>1189</v>
      </c>
      <c r="D1050" s="538" t="s">
        <v>1190</v>
      </c>
      <c r="E1050" s="543" t="s">
        <v>1191</v>
      </c>
      <c r="F1050" s="539" t="s">
        <v>1192</v>
      </c>
      <c r="G1050" s="540"/>
      <c r="H1050" s="539" t="s">
        <v>1193</v>
      </c>
      <c r="I1050" s="540"/>
      <c r="J1050" s="539" t="s">
        <v>1194</v>
      </c>
      <c r="K1050" s="540"/>
      <c r="L1050" s="555" t="s">
        <v>1195</v>
      </c>
      <c r="M1050" s="540"/>
    </row>
    <row r="1051" spans="1:13">
      <c r="A1051" s="541" t="s">
        <v>11</v>
      </c>
      <c r="B1051" s="543"/>
      <c r="C1051" s="538"/>
      <c r="D1051" s="538"/>
      <c r="E1051" s="543"/>
      <c r="F1051" s="542"/>
      <c r="G1051" s="543"/>
      <c r="H1051" s="544"/>
      <c r="I1051" s="543"/>
      <c r="J1051" s="544"/>
      <c r="K1051" s="543"/>
      <c r="L1051" s="544"/>
      <c r="M1051" s="543"/>
    </row>
    <row r="1052" spans="1:13">
      <c r="A1052" s="545">
        <v>1</v>
      </c>
      <c r="B1052" s="547">
        <v>2</v>
      </c>
      <c r="C1052" s="545">
        <v>3</v>
      </c>
      <c r="D1052" s="545">
        <v>4</v>
      </c>
      <c r="E1052" s="547">
        <v>5</v>
      </c>
      <c r="F1052" s="546"/>
      <c r="G1052" s="547">
        <v>6</v>
      </c>
      <c r="H1052" s="546"/>
      <c r="I1052" s="547">
        <v>7</v>
      </c>
      <c r="J1052" s="548"/>
      <c r="K1052" s="547">
        <v>8</v>
      </c>
      <c r="L1052" s="548"/>
      <c r="M1052" s="547">
        <v>9</v>
      </c>
    </row>
    <row r="1053" spans="1:13">
      <c r="A1053" s="59"/>
      <c r="C1053" s="59" t="s">
        <v>2223</v>
      </c>
      <c r="D1053" s="237" t="s">
        <v>2224</v>
      </c>
      <c r="E1053" s="580" t="s">
        <v>2225</v>
      </c>
      <c r="F1053" s="40"/>
      <c r="G1053" s="78"/>
      <c r="H1053" s="52"/>
      <c r="I1053" s="78"/>
      <c r="J1053" s="52"/>
      <c r="K1053" s="78"/>
      <c r="L1053" s="52"/>
      <c r="M1053" s="78"/>
    </row>
    <row r="1054" spans="1:13">
      <c r="A1054" s="124"/>
      <c r="B1054" s="78"/>
      <c r="C1054" s="78" t="s">
        <v>2226</v>
      </c>
      <c r="D1054" s="39" t="s">
        <v>2227</v>
      </c>
      <c r="E1054" s="580"/>
      <c r="F1054" s="52"/>
      <c r="G1054" s="78"/>
      <c r="H1054" s="52"/>
      <c r="I1054" s="78"/>
      <c r="J1054" s="52"/>
      <c r="K1054" s="78"/>
      <c r="L1054" s="52"/>
      <c r="M1054" s="78"/>
    </row>
    <row r="1055" spans="1:13">
      <c r="A1055" s="38" t="s">
        <v>2228</v>
      </c>
      <c r="B1055" s="125"/>
      <c r="C1055" s="78"/>
      <c r="D1055" s="180" t="s">
        <v>2229</v>
      </c>
      <c r="E1055" s="61"/>
      <c r="F1055" s="52"/>
      <c r="G1055" s="78"/>
      <c r="H1055" s="52"/>
      <c r="I1055" s="78"/>
      <c r="J1055" s="52"/>
      <c r="K1055" s="78"/>
      <c r="L1055" s="52"/>
      <c r="M1055" s="78"/>
    </row>
    <row r="1056" spans="1:13">
      <c r="A1056" s="38" t="s">
        <v>1200</v>
      </c>
      <c r="B1056" s="78"/>
      <c r="C1056" s="78"/>
      <c r="D1056" s="39" t="s">
        <v>2230</v>
      </c>
      <c r="E1056" s="580"/>
      <c r="F1056" s="52"/>
      <c r="G1056" s="78"/>
      <c r="H1056" s="52"/>
      <c r="I1056" s="78"/>
      <c r="J1056" s="52"/>
      <c r="K1056" s="78"/>
      <c r="L1056" s="52"/>
      <c r="M1056" s="78"/>
    </row>
    <row r="1057" spans="1:13">
      <c r="A1057" s="38" t="s">
        <v>2231</v>
      </c>
      <c r="B1057" s="78"/>
      <c r="C1057" s="39"/>
      <c r="D1057" s="39" t="s">
        <v>2232</v>
      </c>
      <c r="E1057" s="580"/>
      <c r="F1057" s="63"/>
      <c r="G1057" s="78"/>
      <c r="H1057" s="63"/>
      <c r="I1057" s="78"/>
      <c r="J1057" s="63"/>
      <c r="K1057" s="78"/>
      <c r="L1057" s="63"/>
      <c r="M1057" s="78"/>
    </row>
    <row r="1058" spans="1:13">
      <c r="A1058" s="38" t="s">
        <v>2233</v>
      </c>
      <c r="B1058" s="125"/>
      <c r="C1058" s="78"/>
      <c r="D1058" s="39" t="s">
        <v>2234</v>
      </c>
      <c r="E1058" s="580"/>
      <c r="F1058" s="63"/>
      <c r="G1058" s="78"/>
      <c r="H1058" s="63"/>
      <c r="I1058" s="78"/>
      <c r="J1058" s="63"/>
      <c r="K1058" s="78"/>
      <c r="L1058" s="63"/>
      <c r="M1058" s="78"/>
    </row>
    <row r="1059" spans="1:13">
      <c r="A1059" s="39"/>
      <c r="B1059" s="78"/>
      <c r="C1059" s="248"/>
      <c r="D1059" s="47" t="s">
        <v>2235</v>
      </c>
      <c r="E1059" s="593"/>
      <c r="F1059" s="81"/>
      <c r="G1059" s="248"/>
      <c r="H1059" s="81"/>
      <c r="I1059" s="248"/>
      <c r="J1059" s="81"/>
      <c r="K1059" s="248"/>
      <c r="L1059" s="81"/>
      <c r="M1059" s="248"/>
    </row>
    <row r="1060" spans="1:13">
      <c r="A1060" s="39"/>
      <c r="B1060" s="61" t="s">
        <v>2236</v>
      </c>
      <c r="C1060" s="78" t="s">
        <v>2237</v>
      </c>
      <c r="D1060" s="39" t="s">
        <v>2238</v>
      </c>
      <c r="E1060" s="39"/>
      <c r="F1060" s="63"/>
      <c r="G1060" s="78"/>
      <c r="H1060" s="63"/>
      <c r="I1060" s="78"/>
      <c r="J1060" s="63"/>
      <c r="K1060" s="78"/>
      <c r="L1060" s="63"/>
      <c r="M1060" s="78"/>
    </row>
    <row r="1061" spans="1:13">
      <c r="A1061" s="39"/>
      <c r="B1061" s="125"/>
      <c r="C1061" s="78" t="s">
        <v>2239</v>
      </c>
      <c r="D1061" s="39" t="s">
        <v>2240</v>
      </c>
      <c r="E1061" s="39" t="s">
        <v>2225</v>
      </c>
      <c r="F1061" s="63"/>
      <c r="G1061" s="78"/>
      <c r="H1061" s="63"/>
      <c r="I1061" s="78"/>
      <c r="J1061" s="63"/>
      <c r="K1061" s="78"/>
      <c r="L1061" s="63"/>
      <c r="M1061" s="78"/>
    </row>
    <row r="1062" spans="1:13">
      <c r="A1062" s="39"/>
      <c r="B1062" s="78"/>
      <c r="C1062" s="248"/>
      <c r="D1062" s="47" t="s">
        <v>2241</v>
      </c>
      <c r="E1062" s="47"/>
      <c r="F1062" s="81"/>
      <c r="G1062" s="248"/>
      <c r="H1062" s="81"/>
      <c r="I1062" s="248"/>
      <c r="J1062" s="81"/>
      <c r="K1062" s="248"/>
      <c r="L1062" s="81"/>
      <c r="M1062" s="248"/>
    </row>
    <row r="1063" spans="1:13">
      <c r="A1063" s="39"/>
      <c r="B1063" s="78"/>
      <c r="C1063" s="78" t="s">
        <v>2242</v>
      </c>
      <c r="D1063" s="39" t="s">
        <v>2243</v>
      </c>
      <c r="E1063" s="39" t="s">
        <v>2225</v>
      </c>
      <c r="F1063" s="63"/>
      <c r="G1063" s="78"/>
      <c r="H1063" s="63"/>
      <c r="I1063" s="78"/>
      <c r="J1063" s="63"/>
      <c r="K1063" s="78"/>
      <c r="L1063" s="63"/>
      <c r="M1063" s="78"/>
    </row>
    <row r="1064" spans="1:13">
      <c r="A1064" s="39"/>
      <c r="B1064" s="78"/>
      <c r="C1064" s="248"/>
      <c r="D1064" s="47" t="s">
        <v>2244</v>
      </c>
      <c r="E1064" s="47"/>
      <c r="F1064" s="81"/>
      <c r="G1064" s="248"/>
      <c r="H1064" s="81"/>
      <c r="I1064" s="248"/>
      <c r="J1064" s="81"/>
      <c r="K1064" s="248"/>
      <c r="L1064" s="81"/>
      <c r="M1064" s="248"/>
    </row>
    <row r="1065" spans="1:13">
      <c r="A1065" s="39"/>
      <c r="B1065" s="78"/>
      <c r="C1065" s="78" t="s">
        <v>2245</v>
      </c>
      <c r="D1065" s="39" t="s">
        <v>2246</v>
      </c>
      <c r="E1065" s="39" t="s">
        <v>2225</v>
      </c>
      <c r="F1065" s="63"/>
      <c r="G1065" s="78"/>
      <c r="H1065" s="63"/>
      <c r="I1065" s="78"/>
      <c r="J1065" s="63"/>
      <c r="K1065" s="78"/>
      <c r="L1065" s="63"/>
      <c r="M1065" s="78"/>
    </row>
    <row r="1066" spans="1:13">
      <c r="A1066" s="39"/>
      <c r="B1066" s="78"/>
      <c r="C1066" s="39"/>
      <c r="D1066" s="39" t="s">
        <v>2244</v>
      </c>
      <c r="E1066" s="39"/>
      <c r="F1066" s="63"/>
      <c r="G1066" s="78"/>
      <c r="H1066" s="63"/>
      <c r="I1066" s="78"/>
      <c r="J1066" s="63"/>
      <c r="K1066" s="78"/>
      <c r="L1066" s="63"/>
      <c r="M1066" s="78"/>
    </row>
    <row r="1067" spans="1:13" ht="10.5" customHeight="1">
      <c r="A1067" s="47"/>
      <c r="B1067" s="248"/>
      <c r="C1067" s="47"/>
      <c r="D1067" s="47"/>
      <c r="E1067" s="47"/>
      <c r="F1067" s="81"/>
      <c r="G1067" s="248"/>
      <c r="H1067" s="81"/>
      <c r="I1067" s="248"/>
      <c r="J1067" s="81"/>
      <c r="K1067" s="248"/>
      <c r="L1067" s="81"/>
      <c r="M1067" s="248"/>
    </row>
    <row r="1068" spans="1:13">
      <c r="A1068" s="6"/>
      <c r="B1068" s="6"/>
      <c r="C1068" s="6"/>
      <c r="D1068" s="6"/>
      <c r="E1068" s="6"/>
      <c r="F1068" s="6"/>
      <c r="G1068" s="6"/>
      <c r="H1068" s="6"/>
      <c r="I1068" s="6"/>
      <c r="J1068" s="6"/>
      <c r="K1068" s="6"/>
      <c r="L1068" s="6"/>
      <c r="M1068" s="6"/>
    </row>
    <row r="1069" spans="1:13">
      <c r="A1069" s="530" t="s">
        <v>1398</v>
      </c>
      <c r="B1069" s="530"/>
      <c r="C1069" s="6"/>
      <c r="D1069" s="6"/>
      <c r="E1069" s="6"/>
      <c r="F1069" s="6"/>
      <c r="G1069" s="6"/>
      <c r="H1069" s="6"/>
      <c r="I1069" s="6"/>
      <c r="J1069" s="6"/>
      <c r="K1069" s="6"/>
      <c r="L1069" s="6"/>
      <c r="M1069" s="6"/>
    </row>
    <row r="1070" spans="1:13">
      <c r="A1070" s="530" t="s">
        <v>2247</v>
      </c>
      <c r="B1070" s="530"/>
      <c r="C1070" s="6"/>
      <c r="D1070" s="6"/>
      <c r="E1070" s="6"/>
      <c r="F1070" s="6"/>
      <c r="G1070" s="6"/>
      <c r="H1070" s="6"/>
      <c r="I1070" s="6"/>
      <c r="J1070" s="6"/>
      <c r="K1070" s="6"/>
      <c r="L1070" s="6"/>
      <c r="M1070" s="6"/>
    </row>
    <row r="1071" spans="1:13">
      <c r="A1071" s="6"/>
      <c r="B1071" s="6"/>
      <c r="C1071" s="6"/>
      <c r="D1071" s="6"/>
      <c r="E1071" s="6"/>
      <c r="F1071" s="6"/>
      <c r="G1071" s="6"/>
      <c r="H1071" s="6"/>
      <c r="I1071" s="6"/>
      <c r="J1071" s="6"/>
      <c r="K1071" s="6"/>
      <c r="L1071" s="6"/>
      <c r="M1071" s="6"/>
    </row>
    <row r="1072" spans="1:13">
      <c r="A1072" s="535" t="s">
        <v>1184</v>
      </c>
      <c r="B1072" s="554"/>
      <c r="C1072" s="535"/>
      <c r="D1072" s="554" t="s">
        <v>1185</v>
      </c>
      <c r="E1072" s="554" t="s">
        <v>1186</v>
      </c>
      <c r="F1072" s="549" t="s">
        <v>1187</v>
      </c>
      <c r="G1072" s="536"/>
      <c r="H1072" s="536"/>
      <c r="I1072" s="536"/>
      <c r="J1072" s="536"/>
      <c r="K1072" s="536"/>
      <c r="L1072" s="536"/>
      <c r="M1072" s="537"/>
    </row>
    <row r="1073" spans="1:13">
      <c r="A1073" s="538" t="s">
        <v>1188</v>
      </c>
      <c r="B1073" s="543" t="s">
        <v>311</v>
      </c>
      <c r="C1073" s="538" t="s">
        <v>1189</v>
      </c>
      <c r="D1073" s="538" t="s">
        <v>1190</v>
      </c>
      <c r="E1073" s="543" t="s">
        <v>1191</v>
      </c>
      <c r="F1073" s="539" t="s">
        <v>1192</v>
      </c>
      <c r="G1073" s="540"/>
      <c r="H1073" s="539" t="s">
        <v>1193</v>
      </c>
      <c r="I1073" s="540"/>
      <c r="J1073" s="539" t="s">
        <v>1194</v>
      </c>
      <c r="K1073" s="540"/>
      <c r="L1073" s="555" t="s">
        <v>1195</v>
      </c>
      <c r="M1073" s="540"/>
    </row>
    <row r="1074" spans="1:13">
      <c r="A1074" s="541" t="s">
        <v>11</v>
      </c>
      <c r="B1074" s="543"/>
      <c r="C1074" s="538"/>
      <c r="D1074" s="538"/>
      <c r="E1074" s="538"/>
      <c r="F1074" s="542"/>
      <c r="G1074" s="543"/>
      <c r="H1074" s="544"/>
      <c r="I1074" s="543"/>
      <c r="J1074" s="544"/>
      <c r="K1074" s="543"/>
      <c r="L1074" s="544"/>
      <c r="M1074" s="543"/>
    </row>
    <row r="1075" spans="1:13">
      <c r="A1075" s="545">
        <v>1</v>
      </c>
      <c r="B1075" s="545">
        <v>2</v>
      </c>
      <c r="C1075" s="545">
        <v>3</v>
      </c>
      <c r="D1075" s="545">
        <v>4</v>
      </c>
      <c r="E1075" s="545">
        <v>5</v>
      </c>
      <c r="F1075" s="548"/>
      <c r="G1075" s="547">
        <v>6</v>
      </c>
      <c r="H1075" s="548"/>
      <c r="I1075" s="547">
        <v>7</v>
      </c>
      <c r="J1075" s="548"/>
      <c r="K1075" s="547">
        <v>8</v>
      </c>
      <c r="L1075" s="548"/>
      <c r="M1075" s="547">
        <v>9</v>
      </c>
    </row>
    <row r="1076" spans="1:13">
      <c r="A1076" s="59"/>
      <c r="B1076" s="39"/>
      <c r="C1076" s="39" t="s">
        <v>2248</v>
      </c>
      <c r="D1076" s="39" t="s">
        <v>2249</v>
      </c>
      <c r="E1076" s="39"/>
      <c r="F1076" s="52"/>
      <c r="G1076" s="78"/>
      <c r="H1076" s="52"/>
      <c r="I1076" s="78"/>
      <c r="J1076" s="52"/>
      <c r="K1076" s="78"/>
      <c r="L1076" s="52"/>
      <c r="M1076" s="78"/>
    </row>
    <row r="1077" spans="1:13">
      <c r="A1077" s="39"/>
      <c r="B1077" s="39"/>
      <c r="C1077" s="39" t="s">
        <v>2226</v>
      </c>
      <c r="D1077" s="39" t="s">
        <v>2250</v>
      </c>
      <c r="E1077" s="39" t="s">
        <v>2225</v>
      </c>
      <c r="F1077" s="52"/>
      <c r="G1077" s="78"/>
      <c r="H1077" s="52"/>
      <c r="I1077" s="78"/>
      <c r="J1077" s="52"/>
      <c r="K1077" s="78"/>
      <c r="L1077" s="52"/>
      <c r="M1077" s="78"/>
    </row>
    <row r="1078" spans="1:13">
      <c r="A1078" s="47"/>
      <c r="B1078" s="47"/>
      <c r="C1078" s="47"/>
      <c r="D1078" s="47" t="s">
        <v>2251</v>
      </c>
      <c r="E1078" s="47"/>
      <c r="F1078" s="81"/>
      <c r="G1078" s="248"/>
      <c r="H1078" s="81"/>
      <c r="I1078" s="248"/>
      <c r="J1078" s="81"/>
      <c r="K1078" s="248"/>
      <c r="L1078" s="81"/>
      <c r="M1078" s="248"/>
    </row>
    <row r="1079" spans="1:13">
      <c r="A1079" s="39"/>
      <c r="B1079" s="39" t="s">
        <v>2252</v>
      </c>
      <c r="C1079" s="39" t="s">
        <v>2253</v>
      </c>
      <c r="D1079" s="39" t="s">
        <v>2254</v>
      </c>
      <c r="E1079" s="39"/>
      <c r="F1079" s="52"/>
      <c r="G1079" s="78"/>
      <c r="H1079" s="52"/>
      <c r="I1079" s="78"/>
      <c r="J1079" s="52"/>
      <c r="K1079" s="78"/>
      <c r="L1079" s="52"/>
      <c r="M1079" s="78"/>
    </row>
    <row r="1080" spans="1:13">
      <c r="A1080" s="39"/>
      <c r="B1080" s="39"/>
      <c r="C1080" s="39" t="s">
        <v>2226</v>
      </c>
      <c r="D1080" s="39" t="s">
        <v>2255</v>
      </c>
      <c r="E1080" s="39" t="s">
        <v>2225</v>
      </c>
      <c r="F1080" s="52"/>
      <c r="G1080" s="78"/>
      <c r="H1080" s="52"/>
      <c r="I1080" s="78"/>
      <c r="J1080" s="52"/>
      <c r="K1080" s="78"/>
      <c r="L1080" s="52"/>
      <c r="M1080" s="78"/>
    </row>
    <row r="1081" spans="1:13">
      <c r="A1081" s="47"/>
      <c r="B1081" s="47"/>
      <c r="C1081" s="47"/>
      <c r="D1081" s="47" t="s">
        <v>2256</v>
      </c>
      <c r="E1081" s="248"/>
      <c r="F1081" s="81"/>
      <c r="G1081" s="248"/>
      <c r="H1081" s="81"/>
      <c r="I1081" s="248"/>
      <c r="J1081" s="81"/>
      <c r="K1081" s="248"/>
      <c r="L1081" s="81"/>
      <c r="M1081" s="248"/>
    </row>
    <row r="1082" spans="1:13">
      <c r="A1082" s="39"/>
      <c r="B1082" s="39" t="s">
        <v>2257</v>
      </c>
      <c r="C1082" s="78" t="s">
        <v>2258</v>
      </c>
      <c r="D1082" s="78" t="s">
        <v>2259</v>
      </c>
      <c r="E1082" s="78"/>
      <c r="F1082" s="52"/>
      <c r="G1082" s="78"/>
      <c r="H1082" s="52"/>
      <c r="I1082" s="78"/>
      <c r="J1082" s="52"/>
      <c r="K1082" s="78"/>
      <c r="L1082" s="52"/>
      <c r="M1082" s="78"/>
    </row>
    <row r="1083" spans="1:13">
      <c r="A1083" s="39"/>
      <c r="B1083" s="78" t="s">
        <v>2260</v>
      </c>
      <c r="C1083" s="78" t="s">
        <v>2261</v>
      </c>
      <c r="D1083" s="78" t="s">
        <v>2262</v>
      </c>
      <c r="E1083" s="78"/>
      <c r="F1083" s="52"/>
      <c r="G1083" s="78"/>
      <c r="H1083" s="52"/>
      <c r="I1083" s="78"/>
      <c r="J1083" s="52"/>
      <c r="K1083" s="78"/>
      <c r="L1083" s="52"/>
      <c r="M1083" s="78"/>
    </row>
    <row r="1084" spans="1:13">
      <c r="A1084" s="39"/>
      <c r="B1084" s="78"/>
      <c r="C1084" s="78"/>
      <c r="D1084" s="78" t="s">
        <v>2263</v>
      </c>
      <c r="E1084" s="78" t="s">
        <v>2225</v>
      </c>
      <c r="F1084" s="52"/>
      <c r="G1084" s="78"/>
      <c r="H1084" s="52"/>
      <c r="I1084" s="78"/>
      <c r="J1084" s="52"/>
      <c r="K1084" s="78"/>
      <c r="L1084" s="52"/>
      <c r="M1084" s="78"/>
    </row>
    <row r="1085" spans="1:13">
      <c r="A1085" s="39"/>
      <c r="B1085" s="78"/>
      <c r="C1085" s="78"/>
      <c r="D1085" s="78" t="s">
        <v>2264</v>
      </c>
      <c r="E1085" s="78"/>
      <c r="F1085" s="52"/>
      <c r="G1085" s="78"/>
      <c r="H1085" s="52"/>
      <c r="I1085" s="78"/>
      <c r="J1085" s="52"/>
      <c r="K1085" s="78"/>
      <c r="L1085" s="52"/>
      <c r="M1085" s="78"/>
    </row>
    <row r="1086" spans="1:13">
      <c r="A1086" s="47"/>
      <c r="B1086" s="248"/>
      <c r="C1086" s="248"/>
      <c r="D1086" s="248" t="s">
        <v>2265</v>
      </c>
      <c r="E1086" s="248"/>
      <c r="F1086" s="81"/>
      <c r="G1086" s="248"/>
      <c r="H1086" s="81"/>
      <c r="I1086" s="248"/>
      <c r="J1086" s="81"/>
      <c r="K1086" s="248"/>
      <c r="L1086" s="81"/>
      <c r="M1086" s="248"/>
    </row>
    <row r="1087" spans="1:13">
      <c r="A1087" s="39"/>
      <c r="B1087" s="78" t="s">
        <v>2266</v>
      </c>
      <c r="C1087" s="78" t="s">
        <v>2267</v>
      </c>
      <c r="D1087" s="78" t="s">
        <v>2268</v>
      </c>
      <c r="E1087" s="78"/>
      <c r="F1087" s="52"/>
      <c r="G1087" s="78"/>
      <c r="H1087" s="52"/>
      <c r="I1087" s="78"/>
      <c r="J1087" s="52"/>
      <c r="K1087" s="78"/>
      <c r="L1087" s="52"/>
      <c r="M1087" s="78"/>
    </row>
    <row r="1088" spans="1:13">
      <c r="A1088" s="39"/>
      <c r="B1088" s="78" t="s">
        <v>2269</v>
      </c>
      <c r="C1088" s="78" t="s">
        <v>2270</v>
      </c>
      <c r="D1088" s="78" t="s">
        <v>2271</v>
      </c>
      <c r="E1088" s="78"/>
      <c r="F1088" s="52"/>
      <c r="G1088" s="78"/>
      <c r="H1088" s="52"/>
      <c r="I1088" s="78"/>
      <c r="J1088" s="52"/>
      <c r="K1088" s="78"/>
      <c r="L1088" s="52"/>
      <c r="M1088" s="78"/>
    </row>
    <row r="1089" spans="1:13">
      <c r="A1089" s="39"/>
      <c r="B1089" s="78"/>
      <c r="C1089" s="78"/>
      <c r="D1089" s="78" t="s">
        <v>2272</v>
      </c>
      <c r="E1089" s="78" t="s">
        <v>2225</v>
      </c>
      <c r="F1089" s="52"/>
      <c r="G1089" s="78"/>
      <c r="H1089" s="52"/>
      <c r="I1089" s="78"/>
      <c r="J1089" s="52"/>
      <c r="K1089" s="78"/>
      <c r="L1089" s="52"/>
      <c r="M1089" s="78"/>
    </row>
    <row r="1090" spans="1:13">
      <c r="A1090" s="39"/>
      <c r="B1090" s="78"/>
      <c r="C1090" s="78"/>
      <c r="D1090" s="78" t="s">
        <v>2273</v>
      </c>
      <c r="E1090" s="78"/>
      <c r="F1090" s="52"/>
      <c r="G1090" s="78"/>
      <c r="H1090" s="52"/>
      <c r="I1090" s="78"/>
      <c r="J1090" s="52"/>
      <c r="K1090" s="78"/>
      <c r="L1090" s="52"/>
      <c r="M1090" s="78"/>
    </row>
    <row r="1091" spans="1:13">
      <c r="A1091" s="47"/>
      <c r="B1091" s="248"/>
      <c r="C1091" s="248"/>
      <c r="D1091" s="248" t="s">
        <v>2274</v>
      </c>
      <c r="E1091" s="248"/>
      <c r="F1091" s="81"/>
      <c r="G1091" s="248"/>
      <c r="H1091" s="81"/>
      <c r="I1091" s="248"/>
      <c r="J1091" s="81"/>
      <c r="K1091" s="248"/>
      <c r="L1091" s="81"/>
      <c r="M1091" s="248"/>
    </row>
    <row r="1092" spans="1:13">
      <c r="A1092" s="39"/>
      <c r="B1092" s="52" t="s">
        <v>2266</v>
      </c>
      <c r="C1092" s="552" t="s">
        <v>2275</v>
      </c>
      <c r="D1092" s="59" t="s">
        <v>2276</v>
      </c>
      <c r="E1092" s="78"/>
      <c r="F1092" s="52"/>
      <c r="G1092" s="78"/>
      <c r="H1092" s="52"/>
      <c r="I1092" s="78"/>
      <c r="J1092" s="52"/>
      <c r="K1092" s="78"/>
      <c r="L1092" s="52"/>
      <c r="M1092" s="78"/>
    </row>
    <row r="1093" spans="1:13">
      <c r="A1093" s="39"/>
      <c r="B1093" s="52" t="s">
        <v>2269</v>
      </c>
      <c r="C1093" s="40" t="s">
        <v>2277</v>
      </c>
      <c r="D1093" s="39" t="s">
        <v>2278</v>
      </c>
      <c r="E1093" s="124"/>
      <c r="F1093" s="52"/>
      <c r="G1093" s="78"/>
      <c r="H1093" s="52"/>
      <c r="I1093" s="78"/>
      <c r="J1093" s="52"/>
      <c r="K1093" s="78"/>
      <c r="L1093" s="52"/>
      <c r="M1093" s="78"/>
    </row>
    <row r="1094" spans="1:13">
      <c r="A1094" s="39"/>
      <c r="B1094" s="52"/>
      <c r="C1094" s="40" t="s">
        <v>2279</v>
      </c>
      <c r="D1094" s="39" t="s">
        <v>2280</v>
      </c>
      <c r="E1094" s="39"/>
      <c r="F1094" s="52"/>
      <c r="G1094" s="78"/>
      <c r="H1094" s="52"/>
      <c r="I1094" s="78"/>
      <c r="J1094" s="52"/>
      <c r="K1094" s="78"/>
      <c r="L1094" s="52"/>
      <c r="M1094" s="78"/>
    </row>
    <row r="1095" spans="1:13">
      <c r="A1095" s="39"/>
      <c r="B1095" s="52"/>
      <c r="C1095" s="39" t="s">
        <v>2281</v>
      </c>
      <c r="D1095" s="39" t="s">
        <v>2282</v>
      </c>
      <c r="E1095" s="39" t="s">
        <v>2225</v>
      </c>
      <c r="F1095" s="52"/>
      <c r="G1095" s="78"/>
      <c r="H1095" s="52"/>
      <c r="I1095" s="78"/>
      <c r="J1095" s="52"/>
      <c r="K1095" s="78"/>
      <c r="L1095" s="52"/>
      <c r="M1095" s="78"/>
    </row>
    <row r="1096" spans="1:13">
      <c r="A1096" s="39"/>
      <c r="B1096" s="52"/>
      <c r="C1096" s="39"/>
      <c r="D1096" s="39" t="s">
        <v>2283</v>
      </c>
      <c r="E1096" s="39"/>
      <c r="F1096" s="52"/>
      <c r="G1096" s="78"/>
      <c r="H1096" s="52"/>
      <c r="I1096" s="78"/>
      <c r="J1096" s="52"/>
      <c r="K1096" s="78"/>
      <c r="L1096" s="52"/>
      <c r="M1096" s="78"/>
    </row>
    <row r="1097" spans="1:13">
      <c r="A1097" s="39"/>
      <c r="B1097" s="52"/>
      <c r="C1097" s="39"/>
      <c r="D1097" s="39" t="s">
        <v>2284</v>
      </c>
      <c r="E1097" s="39"/>
      <c r="F1097" s="52"/>
      <c r="G1097" s="78"/>
      <c r="H1097" s="52"/>
      <c r="I1097" s="78"/>
      <c r="J1097" s="52"/>
      <c r="K1097" s="78"/>
      <c r="L1097" s="52"/>
      <c r="M1097" s="78"/>
    </row>
    <row r="1098" spans="1:13">
      <c r="A1098" s="47"/>
      <c r="B1098" s="81"/>
      <c r="C1098" s="127"/>
      <c r="D1098" s="47" t="s">
        <v>2285</v>
      </c>
      <c r="E1098" s="47"/>
      <c r="F1098" s="81"/>
      <c r="G1098" s="248"/>
      <c r="H1098" s="81"/>
      <c r="I1098" s="248"/>
      <c r="J1098" s="81"/>
      <c r="K1098" s="248"/>
      <c r="L1098" s="81"/>
      <c r="M1098" s="248"/>
    </row>
    <row r="1099" spans="1:13">
      <c r="A1099" s="39"/>
      <c r="B1099" s="78" t="s">
        <v>2286</v>
      </c>
      <c r="C1099" s="78" t="s">
        <v>2287</v>
      </c>
      <c r="D1099" s="78" t="s">
        <v>2288</v>
      </c>
      <c r="E1099" s="78"/>
      <c r="F1099" s="52"/>
      <c r="G1099" s="78"/>
      <c r="H1099" s="52"/>
      <c r="I1099" s="78"/>
      <c r="J1099" s="52"/>
      <c r="K1099" s="78"/>
      <c r="L1099" s="52"/>
      <c r="M1099" s="78"/>
    </row>
    <row r="1100" spans="1:13">
      <c r="A1100" s="39"/>
      <c r="B1100" s="78" t="s">
        <v>2289</v>
      </c>
      <c r="C1100" s="78"/>
      <c r="D1100" s="78" t="s">
        <v>2290</v>
      </c>
      <c r="E1100" s="78" t="s">
        <v>2225</v>
      </c>
      <c r="F1100" s="52"/>
      <c r="G1100" s="78"/>
      <c r="H1100" s="52"/>
      <c r="I1100" s="78"/>
      <c r="J1100" s="52"/>
      <c r="K1100" s="78"/>
      <c r="L1100" s="52"/>
      <c r="M1100" s="78"/>
    </row>
    <row r="1101" spans="1:13">
      <c r="A1101" s="39"/>
      <c r="B1101" s="78" t="s">
        <v>2291</v>
      </c>
      <c r="C1101" s="78"/>
      <c r="D1101" s="78" t="s">
        <v>2292</v>
      </c>
      <c r="E1101" s="78"/>
      <c r="F1101" s="52"/>
      <c r="G1101" s="78"/>
      <c r="H1101" s="52"/>
      <c r="I1101" s="78"/>
      <c r="J1101" s="52"/>
      <c r="K1101" s="78"/>
      <c r="L1101" s="52"/>
      <c r="M1101" s="78"/>
    </row>
    <row r="1102" spans="1:13">
      <c r="A1102" s="47"/>
      <c r="B1102" s="248" t="s">
        <v>2293</v>
      </c>
      <c r="C1102" s="248"/>
      <c r="D1102" s="248" t="s">
        <v>2294</v>
      </c>
      <c r="E1102" s="248"/>
      <c r="F1102" s="81"/>
      <c r="G1102" s="248"/>
      <c r="H1102" s="81"/>
      <c r="I1102" s="248"/>
      <c r="J1102" s="81"/>
      <c r="K1102" s="248"/>
      <c r="L1102" s="81"/>
      <c r="M1102" s="248"/>
    </row>
    <row r="1103" spans="1:13">
      <c r="A1103" s="39"/>
      <c r="B1103" s="78"/>
      <c r="C1103" s="78" t="s">
        <v>2295</v>
      </c>
      <c r="D1103" s="78" t="s">
        <v>2296</v>
      </c>
      <c r="E1103" s="78"/>
      <c r="F1103" s="52"/>
      <c r="G1103" s="78"/>
      <c r="H1103" s="52"/>
      <c r="I1103" s="78"/>
      <c r="J1103" s="52"/>
      <c r="K1103" s="78"/>
      <c r="L1103" s="52"/>
      <c r="M1103" s="78"/>
    </row>
    <row r="1104" spans="1:13">
      <c r="A1104" s="39"/>
      <c r="B1104" s="78"/>
      <c r="C1104" s="78"/>
      <c r="D1104" s="78" t="s">
        <v>2297</v>
      </c>
      <c r="E1104" s="78" t="s">
        <v>2225</v>
      </c>
      <c r="F1104" s="52"/>
      <c r="G1104" s="78"/>
      <c r="H1104" s="52"/>
      <c r="I1104" s="78"/>
      <c r="J1104" s="52"/>
      <c r="K1104" s="78"/>
      <c r="L1104" s="52"/>
      <c r="M1104" s="78"/>
    </row>
    <row r="1105" spans="1:13">
      <c r="A1105" s="47"/>
      <c r="B1105" s="248"/>
      <c r="C1105" s="248"/>
      <c r="D1105" s="248" t="s">
        <v>2298</v>
      </c>
      <c r="E1105" s="248"/>
      <c r="F1105" s="81"/>
      <c r="G1105" s="248"/>
      <c r="H1105" s="81"/>
      <c r="I1105" s="248"/>
      <c r="J1105" s="81"/>
      <c r="K1105" s="248"/>
      <c r="L1105" s="81"/>
      <c r="M1105" s="248"/>
    </row>
    <row r="1106" spans="1:13">
      <c r="A1106" s="52"/>
      <c r="B1106" s="52"/>
      <c r="C1106" s="52"/>
      <c r="D1106" s="52"/>
      <c r="E1106" s="52"/>
      <c r="F1106" s="52"/>
      <c r="G1106" s="52"/>
      <c r="H1106" s="52"/>
      <c r="I1106" s="52"/>
      <c r="J1106" s="52"/>
      <c r="K1106" s="52"/>
      <c r="L1106" s="52"/>
      <c r="M1106" s="52"/>
    </row>
    <row r="1107" spans="1:13">
      <c r="A1107" s="530" t="s">
        <v>1398</v>
      </c>
      <c r="B1107" s="530"/>
      <c r="C1107" s="6"/>
      <c r="D1107" s="6"/>
      <c r="E1107" s="6"/>
      <c r="F1107" s="6"/>
      <c r="G1107" s="6"/>
      <c r="H1107" s="6"/>
      <c r="I1107" s="6"/>
      <c r="J1107" s="6"/>
      <c r="K1107" s="6"/>
      <c r="L1107" s="6"/>
      <c r="M1107" s="6"/>
    </row>
    <row r="1108" spans="1:13">
      <c r="A1108" s="530" t="s">
        <v>2299</v>
      </c>
      <c r="B1108" s="530"/>
      <c r="C1108" s="6"/>
      <c r="D1108" s="6"/>
      <c r="E1108" s="6"/>
      <c r="F1108" s="6"/>
      <c r="G1108" s="6"/>
      <c r="H1108" s="6"/>
      <c r="I1108" s="6"/>
      <c r="J1108" s="6"/>
      <c r="K1108" s="6"/>
      <c r="L1108" s="6"/>
      <c r="M1108" s="6"/>
    </row>
    <row r="1109" spans="1:13">
      <c r="A1109" s="6"/>
      <c r="B1109" s="6"/>
      <c r="C1109" s="6"/>
      <c r="D1109" s="6"/>
      <c r="E1109" s="6"/>
      <c r="F1109" s="6"/>
      <c r="G1109" s="6"/>
      <c r="H1109" s="6"/>
      <c r="I1109" s="6"/>
      <c r="J1109" s="6"/>
      <c r="K1109" s="6"/>
      <c r="L1109" s="6"/>
      <c r="M1109" s="6"/>
    </row>
    <row r="1110" spans="1:13">
      <c r="A1110" s="535" t="s">
        <v>1184</v>
      </c>
      <c r="B1110" s="554"/>
      <c r="C1110" s="535"/>
      <c r="D1110" s="554" t="s">
        <v>1185</v>
      </c>
      <c r="E1110" s="554" t="s">
        <v>1186</v>
      </c>
      <c r="F1110" s="549" t="s">
        <v>1187</v>
      </c>
      <c r="G1110" s="536"/>
      <c r="H1110" s="536"/>
      <c r="I1110" s="536"/>
      <c r="J1110" s="536"/>
      <c r="K1110" s="536"/>
      <c r="L1110" s="536"/>
      <c r="M1110" s="537"/>
    </row>
    <row r="1111" spans="1:13">
      <c r="A1111" s="538" t="s">
        <v>1188</v>
      </c>
      <c r="B1111" s="543" t="s">
        <v>311</v>
      </c>
      <c r="C1111" s="538" t="s">
        <v>1189</v>
      </c>
      <c r="D1111" s="538" t="s">
        <v>1190</v>
      </c>
      <c r="E1111" s="543" t="s">
        <v>1191</v>
      </c>
      <c r="F1111" s="539" t="s">
        <v>1192</v>
      </c>
      <c r="G1111" s="540"/>
      <c r="H1111" s="539" t="s">
        <v>1193</v>
      </c>
      <c r="I1111" s="540"/>
      <c r="J1111" s="539" t="s">
        <v>1194</v>
      </c>
      <c r="K1111" s="540"/>
      <c r="L1111" s="555" t="s">
        <v>1195</v>
      </c>
      <c r="M1111" s="540"/>
    </row>
    <row r="1112" spans="1:13">
      <c r="A1112" s="541" t="s">
        <v>11</v>
      </c>
      <c r="B1112" s="543"/>
      <c r="C1112" s="538"/>
      <c r="D1112" s="538"/>
      <c r="E1112" s="538"/>
      <c r="F1112" s="544"/>
      <c r="G1112" s="543"/>
      <c r="H1112" s="544"/>
      <c r="I1112" s="543"/>
      <c r="J1112" s="542"/>
      <c r="K1112" s="543"/>
      <c r="L1112" s="544"/>
      <c r="M1112" s="543"/>
    </row>
    <row r="1113" spans="1:13">
      <c r="A1113" s="545">
        <v>1</v>
      </c>
      <c r="B1113" s="545">
        <v>2</v>
      </c>
      <c r="C1113" s="545">
        <v>3</v>
      </c>
      <c r="D1113" s="545">
        <v>4</v>
      </c>
      <c r="E1113" s="545">
        <v>5</v>
      </c>
      <c r="F1113" s="548"/>
      <c r="G1113" s="547">
        <v>6</v>
      </c>
      <c r="H1113" s="548"/>
      <c r="I1113" s="547">
        <v>7</v>
      </c>
      <c r="J1113" s="546"/>
      <c r="K1113" s="547">
        <v>8</v>
      </c>
      <c r="L1113" s="548"/>
      <c r="M1113" s="547">
        <v>9</v>
      </c>
    </row>
    <row r="1114" spans="1:13">
      <c r="A1114" s="39"/>
      <c r="B1114" s="39"/>
      <c r="C1114" s="39"/>
      <c r="D1114" s="39" t="s">
        <v>2300</v>
      </c>
      <c r="E1114" s="39"/>
      <c r="F1114" s="52"/>
      <c r="G1114" s="78"/>
      <c r="H1114" s="52"/>
      <c r="I1114" s="78"/>
      <c r="J1114" s="40"/>
      <c r="K1114" s="78"/>
      <c r="L1114" s="52"/>
      <c r="M1114" s="78"/>
    </row>
    <row r="1115" spans="1:13">
      <c r="A1115" s="39"/>
      <c r="B1115" s="39"/>
      <c r="C1115" s="39"/>
      <c r="D1115" s="39" t="s">
        <v>2301</v>
      </c>
      <c r="E1115" s="39"/>
      <c r="F1115" s="52"/>
      <c r="G1115" s="78"/>
      <c r="H1115" s="52"/>
      <c r="I1115" s="78"/>
      <c r="J1115" s="40"/>
      <c r="K1115" s="78"/>
      <c r="L1115" s="52"/>
      <c r="M1115" s="78"/>
    </row>
    <row r="1116" spans="1:13">
      <c r="A1116" s="39"/>
      <c r="B1116" s="39"/>
      <c r="C1116" s="39"/>
      <c r="D1116" s="39" t="s">
        <v>2302</v>
      </c>
      <c r="E1116" s="39"/>
      <c r="F1116" s="52"/>
      <c r="G1116" s="78"/>
      <c r="H1116" s="52"/>
      <c r="I1116" s="78"/>
      <c r="J1116" s="40"/>
      <c r="K1116" s="78"/>
      <c r="L1116" s="52"/>
      <c r="M1116" s="78"/>
    </row>
    <row r="1117" spans="1:13">
      <c r="A1117" s="39"/>
      <c r="B1117" s="39"/>
      <c r="C1117" s="39"/>
      <c r="D1117" s="39" t="s">
        <v>2303</v>
      </c>
      <c r="E1117" s="39"/>
      <c r="F1117" s="52"/>
      <c r="G1117" s="78"/>
      <c r="H1117" s="52"/>
      <c r="I1117" s="78"/>
      <c r="J1117" s="40"/>
      <c r="K1117" s="78"/>
      <c r="L1117" s="52"/>
      <c r="M1117" s="78"/>
    </row>
    <row r="1118" spans="1:13">
      <c r="A1118" s="47"/>
      <c r="B1118" s="47"/>
      <c r="C1118" s="47"/>
      <c r="D1118" s="47" t="s">
        <v>2304</v>
      </c>
      <c r="E1118" s="47"/>
      <c r="F1118" s="81"/>
      <c r="G1118" s="248"/>
      <c r="H1118" s="81"/>
      <c r="I1118" s="248"/>
      <c r="J1118" s="80"/>
      <c r="K1118" s="248"/>
      <c r="L1118" s="81"/>
      <c r="M1118" s="248"/>
    </row>
    <row r="1119" spans="1:13">
      <c r="A1119" s="39"/>
      <c r="B1119" s="39" t="s">
        <v>2305</v>
      </c>
      <c r="C1119" s="39" t="s">
        <v>2306</v>
      </c>
      <c r="D1119" s="39" t="s">
        <v>2307</v>
      </c>
      <c r="E1119" s="39"/>
      <c r="F1119" s="52"/>
      <c r="G1119" s="78"/>
      <c r="H1119" s="52"/>
      <c r="I1119" s="78"/>
      <c r="J1119" s="40"/>
      <c r="K1119" s="78"/>
      <c r="L1119" s="52"/>
      <c r="M1119" s="78"/>
    </row>
    <row r="1120" spans="1:13">
      <c r="A1120" s="39"/>
      <c r="B1120" s="39" t="s">
        <v>2308</v>
      </c>
      <c r="C1120" s="39" t="s">
        <v>2309</v>
      </c>
      <c r="D1120" s="39" t="s">
        <v>2310</v>
      </c>
      <c r="E1120" s="39" t="s">
        <v>2225</v>
      </c>
      <c r="F1120" s="52"/>
      <c r="G1120" s="78"/>
      <c r="H1120" s="52"/>
      <c r="I1120" s="78"/>
      <c r="J1120" s="40"/>
      <c r="K1120" s="78"/>
      <c r="L1120" s="52"/>
      <c r="M1120" s="78"/>
    </row>
    <row r="1121" spans="1:13">
      <c r="A1121" s="39"/>
      <c r="B1121" s="39" t="s">
        <v>2269</v>
      </c>
      <c r="C1121" s="39" t="s">
        <v>2311</v>
      </c>
      <c r="D1121" s="39" t="s">
        <v>2312</v>
      </c>
      <c r="E1121" s="39"/>
      <c r="F1121" s="52"/>
      <c r="G1121" s="78"/>
      <c r="H1121" s="52"/>
      <c r="I1121" s="78"/>
      <c r="J1121" s="40"/>
      <c r="K1121" s="78"/>
      <c r="L1121" s="52"/>
      <c r="M1121" s="78"/>
    </row>
    <row r="1122" spans="1:13">
      <c r="A1122" s="47"/>
      <c r="B1122" s="47"/>
      <c r="C1122" s="248"/>
      <c r="D1122" s="248" t="s">
        <v>2313</v>
      </c>
      <c r="E1122" s="47"/>
      <c r="F1122" s="81"/>
      <c r="G1122" s="248"/>
      <c r="H1122" s="81"/>
      <c r="I1122" s="248"/>
      <c r="J1122" s="81"/>
      <c r="K1122" s="248"/>
      <c r="L1122" s="81"/>
      <c r="M1122" s="248"/>
    </row>
    <row r="1123" spans="1:13">
      <c r="A1123" s="39"/>
      <c r="B1123" s="78" t="s">
        <v>2305</v>
      </c>
      <c r="C1123" s="78" t="s">
        <v>2314</v>
      </c>
      <c r="D1123" s="59" t="s">
        <v>2315</v>
      </c>
      <c r="E1123" s="59"/>
      <c r="F1123" s="52"/>
      <c r="G1123" s="221"/>
      <c r="H1123" s="52"/>
      <c r="I1123" s="221"/>
      <c r="J1123" s="52"/>
      <c r="K1123" s="221"/>
      <c r="L1123" s="52"/>
      <c r="M1123" s="221"/>
    </row>
    <row r="1124" spans="1:13">
      <c r="A1124" s="39"/>
      <c r="B1124" s="78" t="s">
        <v>2308</v>
      </c>
      <c r="C1124" s="78" t="s">
        <v>2309</v>
      </c>
      <c r="D1124" s="39" t="s">
        <v>2316</v>
      </c>
      <c r="E1124" s="39" t="s">
        <v>2225</v>
      </c>
      <c r="F1124" s="52"/>
      <c r="G1124" s="78"/>
      <c r="H1124" s="52"/>
      <c r="I1124" s="78"/>
      <c r="J1124" s="52"/>
      <c r="K1124" s="78"/>
      <c r="L1124" s="52"/>
      <c r="M1124" s="78"/>
    </row>
    <row r="1125" spans="1:13">
      <c r="A1125" s="47"/>
      <c r="B1125" s="248" t="s">
        <v>2269</v>
      </c>
      <c r="C1125" s="248" t="s">
        <v>2311</v>
      </c>
      <c r="D1125" s="594" t="s">
        <v>2317</v>
      </c>
      <c r="E1125" s="47"/>
      <c r="F1125" s="81"/>
      <c r="G1125" s="248"/>
      <c r="H1125" s="81"/>
      <c r="I1125" s="248"/>
      <c r="J1125" s="81"/>
      <c r="K1125" s="248"/>
      <c r="L1125" s="81"/>
      <c r="M1125" s="248"/>
    </row>
    <row r="1126" spans="1:13">
      <c r="A1126" s="59"/>
      <c r="B1126" s="59"/>
      <c r="C1126" s="59" t="s">
        <v>2318</v>
      </c>
      <c r="D1126" s="39" t="s">
        <v>2319</v>
      </c>
      <c r="E1126" s="39"/>
      <c r="F1126" s="52"/>
      <c r="G1126" s="78"/>
      <c r="H1126" s="52"/>
      <c r="I1126" s="78"/>
      <c r="J1126" s="52"/>
      <c r="K1126" s="78"/>
      <c r="L1126" s="52"/>
      <c r="M1126" s="78"/>
    </row>
    <row r="1127" spans="1:13">
      <c r="A1127" s="39"/>
      <c r="B1127" s="39"/>
      <c r="C1127" s="39" t="s">
        <v>2320</v>
      </c>
      <c r="D1127" s="39" t="s">
        <v>2271</v>
      </c>
      <c r="E1127" s="39"/>
      <c r="F1127" s="52"/>
      <c r="G1127" s="78"/>
      <c r="H1127" s="52"/>
      <c r="I1127" s="78"/>
      <c r="J1127" s="52"/>
      <c r="K1127" s="78"/>
      <c r="L1127" s="52"/>
      <c r="M1127" s="78"/>
    </row>
    <row r="1128" spans="1:13">
      <c r="A1128" s="39"/>
      <c r="B1128" s="124"/>
      <c r="C1128" s="39"/>
      <c r="D1128" s="39" t="s">
        <v>2321</v>
      </c>
      <c r="E1128" s="39" t="s">
        <v>2225</v>
      </c>
      <c r="F1128" s="52"/>
      <c r="G1128" s="78"/>
      <c r="H1128" s="52"/>
      <c r="I1128" s="78"/>
      <c r="J1128" s="52"/>
      <c r="K1128" s="78"/>
      <c r="L1128" s="52"/>
      <c r="M1128" s="78"/>
    </row>
    <row r="1129" spans="1:13">
      <c r="A1129" s="39"/>
      <c r="B1129" s="39" t="s">
        <v>2322</v>
      </c>
      <c r="C1129" s="39"/>
      <c r="D1129" s="39" t="s">
        <v>2323</v>
      </c>
      <c r="E1129" s="39"/>
      <c r="F1129" s="52"/>
      <c r="G1129" s="78"/>
      <c r="H1129" s="52"/>
      <c r="I1129" s="78"/>
      <c r="J1129" s="52"/>
      <c r="K1129" s="78"/>
      <c r="L1129" s="52"/>
      <c r="M1129" s="78"/>
    </row>
    <row r="1130" spans="1:13">
      <c r="A1130" s="39"/>
      <c r="B1130" s="39"/>
      <c r="C1130" s="39"/>
      <c r="D1130" s="39" t="s">
        <v>2324</v>
      </c>
      <c r="E1130" s="39"/>
      <c r="F1130" s="52"/>
      <c r="G1130" s="78"/>
      <c r="H1130" s="52"/>
      <c r="I1130" s="78"/>
      <c r="J1130" s="52"/>
      <c r="K1130" s="78"/>
      <c r="L1130" s="52"/>
      <c r="M1130" s="78"/>
    </row>
    <row r="1131" spans="1:13">
      <c r="A1131" s="39"/>
      <c r="B1131" s="39"/>
      <c r="C1131" s="47"/>
      <c r="D1131" s="47" t="s">
        <v>2325</v>
      </c>
      <c r="E1131" s="47"/>
      <c r="F1131" s="81"/>
      <c r="G1131" s="248"/>
      <c r="H1131" s="81"/>
      <c r="I1131" s="248"/>
      <c r="J1131" s="81"/>
      <c r="K1131" s="248"/>
      <c r="L1131" s="81"/>
      <c r="M1131" s="248"/>
    </row>
    <row r="1132" spans="1:13">
      <c r="A1132" s="39"/>
      <c r="B1132" s="39"/>
      <c r="C1132" s="39" t="s">
        <v>2326</v>
      </c>
      <c r="D1132" s="39" t="s">
        <v>2327</v>
      </c>
      <c r="E1132" s="39"/>
      <c r="F1132" s="52"/>
      <c r="G1132" s="78"/>
      <c r="H1132" s="52"/>
      <c r="I1132" s="78"/>
      <c r="J1132" s="52"/>
      <c r="K1132" s="78"/>
      <c r="L1132" s="52"/>
      <c r="M1132" s="78"/>
    </row>
    <row r="1133" spans="1:13">
      <c r="A1133" s="39"/>
      <c r="B1133" s="39"/>
      <c r="C1133" s="39" t="s">
        <v>2328</v>
      </c>
      <c r="D1133" s="39" t="s">
        <v>2329</v>
      </c>
      <c r="E1133" s="78"/>
      <c r="F1133" s="52"/>
      <c r="G1133" s="78"/>
      <c r="H1133" s="52"/>
      <c r="I1133" s="78"/>
      <c r="J1133" s="52"/>
      <c r="K1133" s="78"/>
      <c r="L1133" s="52"/>
      <c r="M1133" s="78"/>
    </row>
    <row r="1134" spans="1:13">
      <c r="A1134" s="40"/>
      <c r="B1134" s="39"/>
      <c r="C1134" s="39" t="s">
        <v>2329</v>
      </c>
      <c r="D1134" s="39" t="s">
        <v>2330</v>
      </c>
      <c r="E1134" s="39" t="s">
        <v>2225</v>
      </c>
      <c r="F1134" s="52"/>
      <c r="G1134" s="78"/>
      <c r="H1134" s="52"/>
      <c r="I1134" s="78"/>
      <c r="J1134" s="52"/>
      <c r="K1134" s="78"/>
      <c r="L1134" s="52"/>
      <c r="M1134" s="78"/>
    </row>
    <row r="1135" spans="1:13">
      <c r="A1135" s="40"/>
      <c r="B1135" s="39"/>
      <c r="C1135" s="39"/>
      <c r="D1135" s="39" t="s">
        <v>2331</v>
      </c>
      <c r="E1135" s="39"/>
      <c r="F1135" s="52"/>
      <c r="G1135" s="78"/>
      <c r="H1135" s="52"/>
      <c r="I1135" s="78"/>
      <c r="J1135" s="52"/>
      <c r="K1135" s="78"/>
      <c r="L1135" s="52"/>
      <c r="M1135" s="78"/>
    </row>
    <row r="1136" spans="1:13">
      <c r="A1136" s="47"/>
      <c r="B1136" s="47"/>
      <c r="C1136" s="47"/>
      <c r="D1136" s="248" t="s">
        <v>2332</v>
      </c>
      <c r="E1136" s="47"/>
      <c r="F1136" s="81"/>
      <c r="G1136" s="248"/>
      <c r="H1136" s="81"/>
      <c r="I1136" s="248"/>
      <c r="J1136" s="81"/>
      <c r="K1136" s="248"/>
      <c r="L1136" s="81"/>
      <c r="M1136" s="248"/>
    </row>
    <row r="1137" spans="1:13">
      <c r="A1137" s="39"/>
      <c r="B1137" s="39" t="s">
        <v>2333</v>
      </c>
      <c r="C1137" s="39" t="s">
        <v>2334</v>
      </c>
      <c r="D1137" s="59" t="s">
        <v>2335</v>
      </c>
      <c r="E1137" s="39"/>
      <c r="F1137" s="52"/>
      <c r="G1137" s="78"/>
      <c r="H1137" s="52"/>
      <c r="I1137" s="78"/>
      <c r="J1137" s="52"/>
      <c r="K1137" s="78"/>
      <c r="L1137" s="52"/>
      <c r="M1137" s="78"/>
    </row>
    <row r="1138" spans="1:13">
      <c r="A1138" s="39"/>
      <c r="B1138" s="39" t="s">
        <v>2336</v>
      </c>
      <c r="C1138" s="39" t="s">
        <v>2337</v>
      </c>
      <c r="D1138" s="39" t="s">
        <v>2338</v>
      </c>
      <c r="E1138" s="39" t="s">
        <v>2225</v>
      </c>
      <c r="F1138" s="52"/>
      <c r="G1138" s="78"/>
      <c r="H1138" s="52"/>
      <c r="I1138" s="78"/>
      <c r="J1138" s="52"/>
      <c r="K1138" s="78"/>
      <c r="L1138" s="52"/>
      <c r="M1138" s="78"/>
    </row>
    <row r="1139" spans="1:13">
      <c r="A1139" s="47"/>
      <c r="B1139" s="47" t="s">
        <v>2339</v>
      </c>
      <c r="C1139" s="47"/>
      <c r="D1139" s="47" t="s">
        <v>2340</v>
      </c>
      <c r="E1139" s="47"/>
      <c r="F1139" s="81"/>
      <c r="G1139" s="248"/>
      <c r="H1139" s="81"/>
      <c r="I1139" s="248"/>
      <c r="J1139" s="81"/>
      <c r="K1139" s="248"/>
      <c r="L1139" s="81"/>
      <c r="M1139" s="248"/>
    </row>
    <row r="1140" spans="1:13">
      <c r="A1140" s="39"/>
      <c r="B1140" s="124"/>
      <c r="C1140" s="39" t="s">
        <v>2341</v>
      </c>
      <c r="D1140" s="39" t="s">
        <v>2288</v>
      </c>
      <c r="E1140" s="39"/>
      <c r="F1140" s="52"/>
      <c r="G1140" s="78"/>
      <c r="H1140" s="52"/>
      <c r="I1140" s="78"/>
      <c r="J1140" s="52"/>
      <c r="K1140" s="78"/>
      <c r="L1140" s="52"/>
      <c r="M1140" s="78"/>
    </row>
    <row r="1141" spans="1:13">
      <c r="A1141" s="39"/>
      <c r="B1141" s="39" t="s">
        <v>2342</v>
      </c>
      <c r="C1141" s="39" t="s">
        <v>2343</v>
      </c>
      <c r="D1141" s="39" t="s">
        <v>2344</v>
      </c>
      <c r="E1141" s="39"/>
      <c r="F1141" s="52"/>
      <c r="G1141" s="78"/>
      <c r="H1141" s="52"/>
      <c r="I1141" s="78"/>
      <c r="J1141" s="52"/>
      <c r="K1141" s="78"/>
      <c r="L1141" s="52"/>
      <c r="M1141" s="78"/>
    </row>
    <row r="1142" spans="1:13">
      <c r="A1142" s="124"/>
      <c r="B1142" s="556" t="s">
        <v>2269</v>
      </c>
      <c r="C1142" s="556" t="s">
        <v>2345</v>
      </c>
      <c r="D1142" s="39" t="s">
        <v>2346</v>
      </c>
      <c r="E1142" s="124"/>
      <c r="F1142" s="6"/>
      <c r="G1142" s="125"/>
      <c r="H1142" s="6"/>
      <c r="I1142" s="125"/>
      <c r="J1142" s="6"/>
      <c r="K1142" s="125"/>
      <c r="L1142" s="6"/>
      <c r="M1142" s="125"/>
    </row>
    <row r="1143" spans="1:13">
      <c r="A1143" s="124"/>
      <c r="B1143" s="124"/>
      <c r="C1143" s="124"/>
      <c r="D1143" s="556" t="s">
        <v>2347</v>
      </c>
      <c r="E1143" s="124"/>
      <c r="F1143" s="6"/>
      <c r="G1143" s="125"/>
      <c r="H1143" s="6"/>
      <c r="I1143" s="125"/>
      <c r="J1143" s="6"/>
      <c r="K1143" s="125"/>
      <c r="L1143" s="6"/>
      <c r="M1143" s="125"/>
    </row>
    <row r="1144" spans="1:13">
      <c r="A1144" s="127"/>
      <c r="B1144" s="127"/>
      <c r="C1144" s="127"/>
      <c r="D1144" s="569" t="s">
        <v>2348</v>
      </c>
      <c r="E1144" s="127"/>
      <c r="F1144" s="128"/>
      <c r="G1144" s="129"/>
      <c r="H1144" s="128"/>
      <c r="I1144" s="129"/>
      <c r="J1144" s="128"/>
      <c r="K1144" s="129"/>
      <c r="L1144" s="128"/>
      <c r="M1144" s="129"/>
    </row>
    <row r="1145" spans="1:13">
      <c r="A1145" s="530" t="s">
        <v>1398</v>
      </c>
      <c r="B1145" s="530"/>
      <c r="C1145" s="6"/>
      <c r="D1145" s="6"/>
      <c r="E1145" s="6"/>
      <c r="F1145" s="6"/>
      <c r="G1145" s="6"/>
      <c r="H1145" s="6"/>
      <c r="I1145" s="6"/>
      <c r="J1145" s="6"/>
      <c r="K1145" s="6"/>
      <c r="L1145" s="6"/>
      <c r="M1145" s="6"/>
    </row>
    <row r="1146" spans="1:13">
      <c r="A1146" s="530" t="s">
        <v>2349</v>
      </c>
      <c r="B1146" s="530"/>
      <c r="C1146" s="6"/>
      <c r="D1146" s="6"/>
      <c r="E1146" s="6"/>
      <c r="F1146" s="6"/>
      <c r="G1146" s="6"/>
      <c r="H1146" s="6"/>
      <c r="I1146" s="6"/>
      <c r="J1146" s="6"/>
      <c r="K1146" s="6"/>
      <c r="L1146" s="6"/>
      <c r="M1146" s="6"/>
    </row>
    <row r="1147" spans="1:13">
      <c r="A1147" s="6"/>
      <c r="B1147" s="6"/>
      <c r="C1147" s="6"/>
      <c r="D1147" s="6"/>
      <c r="E1147" s="6"/>
      <c r="F1147" s="6"/>
      <c r="G1147" s="6"/>
      <c r="H1147" s="6"/>
      <c r="I1147" s="6"/>
      <c r="J1147" s="6"/>
      <c r="K1147" s="6"/>
      <c r="L1147" s="6"/>
      <c r="M1147" s="6"/>
    </row>
    <row r="1148" spans="1:13">
      <c r="A1148" s="535" t="s">
        <v>1184</v>
      </c>
      <c r="B1148" s="554"/>
      <c r="C1148" s="535"/>
      <c r="D1148" s="554" t="s">
        <v>1185</v>
      </c>
      <c r="E1148" s="554" t="s">
        <v>1186</v>
      </c>
      <c r="F1148" s="549" t="s">
        <v>1187</v>
      </c>
      <c r="G1148" s="536"/>
      <c r="H1148" s="536"/>
      <c r="I1148" s="536"/>
      <c r="J1148" s="536"/>
      <c r="K1148" s="536"/>
      <c r="L1148" s="536"/>
      <c r="M1148" s="537"/>
    </row>
    <row r="1149" spans="1:13">
      <c r="A1149" s="538" t="s">
        <v>1188</v>
      </c>
      <c r="B1149" s="543" t="s">
        <v>311</v>
      </c>
      <c r="C1149" s="538" t="s">
        <v>1189</v>
      </c>
      <c r="D1149" s="538" t="s">
        <v>1190</v>
      </c>
      <c r="E1149" s="543" t="s">
        <v>1191</v>
      </c>
      <c r="F1149" s="539" t="s">
        <v>1192</v>
      </c>
      <c r="G1149" s="540"/>
      <c r="H1149" s="539" t="s">
        <v>1193</v>
      </c>
      <c r="I1149" s="540"/>
      <c r="J1149" s="539" t="s">
        <v>1194</v>
      </c>
      <c r="K1149" s="540"/>
      <c r="L1149" s="555" t="s">
        <v>1195</v>
      </c>
      <c r="M1149" s="540"/>
    </row>
    <row r="1150" spans="1:13">
      <c r="A1150" s="541" t="s">
        <v>11</v>
      </c>
      <c r="B1150" s="543"/>
      <c r="C1150" s="538"/>
      <c r="D1150" s="538"/>
      <c r="E1150" s="543"/>
      <c r="F1150" s="542"/>
      <c r="G1150" s="543"/>
      <c r="H1150" s="544"/>
      <c r="I1150" s="543"/>
      <c r="J1150" s="544"/>
      <c r="K1150" s="543"/>
      <c r="L1150" s="544"/>
      <c r="M1150" s="543"/>
    </row>
    <row r="1151" spans="1:13">
      <c r="A1151" s="545">
        <v>1</v>
      </c>
      <c r="B1151" s="547">
        <v>2</v>
      </c>
      <c r="C1151" s="547">
        <v>3</v>
      </c>
      <c r="D1151" s="547">
        <v>4</v>
      </c>
      <c r="E1151" s="547">
        <v>5</v>
      </c>
      <c r="F1151" s="548"/>
      <c r="G1151" s="547">
        <v>6</v>
      </c>
      <c r="H1151" s="548"/>
      <c r="I1151" s="547">
        <v>7</v>
      </c>
      <c r="J1151" s="548"/>
      <c r="K1151" s="547">
        <v>8</v>
      </c>
      <c r="L1151" s="548"/>
      <c r="M1151" s="547">
        <v>9</v>
      </c>
    </row>
    <row r="1152" spans="1:13">
      <c r="A1152" s="39"/>
      <c r="B1152" s="78" t="s">
        <v>2350</v>
      </c>
      <c r="C1152" s="78" t="s">
        <v>2351</v>
      </c>
      <c r="D1152" s="78" t="s">
        <v>2352</v>
      </c>
      <c r="E1152" s="78"/>
      <c r="F1152" s="52"/>
      <c r="G1152" s="78"/>
      <c r="H1152" s="52"/>
      <c r="I1152" s="78"/>
      <c r="J1152" s="52"/>
      <c r="K1152" s="78"/>
      <c r="L1152" s="52"/>
      <c r="M1152" s="78"/>
    </row>
    <row r="1153" spans="1:13">
      <c r="A1153" s="39"/>
      <c r="B1153" s="78" t="s">
        <v>2269</v>
      </c>
      <c r="C1153" s="78" t="s">
        <v>2353</v>
      </c>
      <c r="D1153" s="78" t="s">
        <v>2354</v>
      </c>
      <c r="E1153" s="78"/>
      <c r="F1153" s="52"/>
      <c r="G1153" s="78"/>
      <c r="H1153" s="52"/>
      <c r="I1153" s="78"/>
      <c r="J1153" s="52"/>
      <c r="K1153" s="78"/>
      <c r="L1153" s="52"/>
      <c r="M1153" s="78"/>
    </row>
    <row r="1154" spans="1:13">
      <c r="A1154" s="39"/>
      <c r="B1154" s="78"/>
      <c r="C1154" s="78"/>
      <c r="D1154" s="78" t="s">
        <v>2355</v>
      </c>
      <c r="E1154" s="78"/>
      <c r="F1154" s="52"/>
      <c r="G1154" s="78"/>
      <c r="H1154" s="52"/>
      <c r="I1154" s="78"/>
      <c r="J1154" s="52"/>
      <c r="K1154" s="78"/>
      <c r="L1154" s="52"/>
      <c r="M1154" s="78"/>
    </row>
    <row r="1155" spans="1:13">
      <c r="A1155" s="39"/>
      <c r="B1155" s="78"/>
      <c r="C1155" s="78"/>
      <c r="D1155" s="78" t="s">
        <v>2356</v>
      </c>
      <c r="E1155" s="78"/>
      <c r="F1155" s="52"/>
      <c r="G1155" s="78"/>
      <c r="H1155" s="52"/>
      <c r="I1155" s="78"/>
      <c r="J1155" s="52"/>
      <c r="K1155" s="78"/>
      <c r="L1155" s="52"/>
      <c r="M1155" s="78"/>
    </row>
    <row r="1156" spans="1:13">
      <c r="A1156" s="39"/>
      <c r="B1156" s="78"/>
      <c r="C1156" s="78"/>
      <c r="D1156" s="78" t="s">
        <v>2357</v>
      </c>
      <c r="E1156" s="78"/>
      <c r="F1156" s="52"/>
      <c r="G1156" s="78"/>
      <c r="H1156" s="52"/>
      <c r="I1156" s="78"/>
      <c r="J1156" s="52"/>
      <c r="K1156" s="78"/>
      <c r="L1156" s="52"/>
      <c r="M1156" s="78"/>
    </row>
    <row r="1157" spans="1:13">
      <c r="A1157" s="39"/>
      <c r="B1157" s="78"/>
      <c r="C1157" s="78"/>
      <c r="D1157" s="78" t="s">
        <v>2358</v>
      </c>
      <c r="E1157" s="78" t="s">
        <v>2359</v>
      </c>
      <c r="F1157" s="52"/>
      <c r="G1157" s="78"/>
      <c r="H1157" s="52"/>
      <c r="I1157" s="78"/>
      <c r="J1157" s="52"/>
      <c r="K1157" s="78"/>
      <c r="L1157" s="52"/>
      <c r="M1157" s="78"/>
    </row>
    <row r="1158" spans="1:13">
      <c r="A1158" s="39"/>
      <c r="B1158" s="78"/>
      <c r="C1158" s="78"/>
      <c r="D1158" s="78" t="s">
        <v>2360</v>
      </c>
      <c r="E1158" s="78"/>
      <c r="F1158" s="52"/>
      <c r="G1158" s="78"/>
      <c r="H1158" s="52"/>
      <c r="I1158" s="78"/>
      <c r="J1158" s="52"/>
      <c r="K1158" s="78"/>
      <c r="L1158" s="52"/>
      <c r="M1158" s="78"/>
    </row>
    <row r="1159" spans="1:13">
      <c r="A1159" s="39"/>
      <c r="B1159" s="78"/>
      <c r="C1159" s="78"/>
      <c r="D1159" s="78" t="s">
        <v>2361</v>
      </c>
      <c r="E1159" s="78"/>
      <c r="F1159" s="52"/>
      <c r="G1159" s="78"/>
      <c r="H1159" s="52"/>
      <c r="I1159" s="78"/>
      <c r="J1159" s="52"/>
      <c r="K1159" s="78"/>
      <c r="L1159" s="52"/>
      <c r="M1159" s="78"/>
    </row>
    <row r="1160" spans="1:13">
      <c r="A1160" s="39"/>
      <c r="B1160" s="78"/>
      <c r="C1160" s="78"/>
      <c r="D1160" s="78" t="s">
        <v>2362</v>
      </c>
      <c r="E1160" s="78"/>
      <c r="F1160" s="52"/>
      <c r="G1160" s="78"/>
      <c r="H1160" s="52"/>
      <c r="I1160" s="78"/>
      <c r="J1160" s="52"/>
      <c r="K1160" s="78"/>
      <c r="L1160" s="52"/>
      <c r="M1160" s="78"/>
    </row>
    <row r="1161" spans="1:13">
      <c r="A1161" s="39"/>
      <c r="B1161" s="78"/>
      <c r="C1161" s="78"/>
      <c r="D1161" s="78" t="s">
        <v>2363</v>
      </c>
      <c r="E1161" s="78"/>
      <c r="F1161" s="52"/>
      <c r="G1161" s="78"/>
      <c r="H1161" s="52"/>
      <c r="I1161" s="78"/>
      <c r="J1161" s="52"/>
      <c r="K1161" s="78"/>
      <c r="L1161" s="52"/>
      <c r="M1161" s="78"/>
    </row>
    <row r="1162" spans="1:13">
      <c r="A1162" s="39"/>
      <c r="B1162" s="78"/>
      <c r="C1162" s="78"/>
      <c r="D1162" s="78" t="s">
        <v>2364</v>
      </c>
      <c r="E1162" s="78"/>
      <c r="F1162" s="52"/>
      <c r="G1162" s="78"/>
      <c r="H1162" s="52"/>
      <c r="I1162" s="78"/>
      <c r="J1162" s="52"/>
      <c r="K1162" s="78"/>
      <c r="L1162" s="52"/>
      <c r="M1162" s="78"/>
    </row>
    <row r="1163" spans="1:13">
      <c r="A1163" s="39"/>
      <c r="B1163" s="78"/>
      <c r="C1163" s="78"/>
      <c r="D1163" s="78" t="s">
        <v>2365</v>
      </c>
      <c r="E1163" s="78"/>
      <c r="F1163" s="52"/>
      <c r="G1163" s="78"/>
      <c r="H1163" s="52"/>
      <c r="I1163" s="78"/>
      <c r="J1163" s="52"/>
      <c r="K1163" s="78"/>
      <c r="L1163" s="52"/>
      <c r="M1163" s="78"/>
    </row>
    <row r="1164" spans="1:13">
      <c r="A1164" s="47"/>
      <c r="B1164" s="248"/>
      <c r="C1164" s="248"/>
      <c r="D1164" s="248" t="s">
        <v>2366</v>
      </c>
      <c r="E1164" s="248"/>
      <c r="F1164" s="81"/>
      <c r="G1164" s="248"/>
      <c r="H1164" s="81"/>
      <c r="I1164" s="248"/>
      <c r="J1164" s="81"/>
      <c r="K1164" s="248"/>
      <c r="L1164" s="81"/>
      <c r="M1164" s="248"/>
    </row>
    <row r="1165" spans="1:13">
      <c r="A1165" s="39"/>
      <c r="B1165" s="78" t="s">
        <v>2350</v>
      </c>
      <c r="C1165" s="78" t="s">
        <v>2367</v>
      </c>
      <c r="D1165" s="78" t="s">
        <v>2352</v>
      </c>
      <c r="E1165" s="78"/>
      <c r="F1165" s="52"/>
      <c r="G1165" s="78"/>
      <c r="H1165" s="52"/>
      <c r="I1165" s="78"/>
      <c r="J1165" s="52"/>
      <c r="K1165" s="78"/>
      <c r="L1165" s="52"/>
      <c r="M1165" s="78"/>
    </row>
    <row r="1166" spans="1:13">
      <c r="A1166" s="39"/>
      <c r="B1166" s="78" t="s">
        <v>2269</v>
      </c>
      <c r="C1166" s="78"/>
      <c r="D1166" s="78" t="s">
        <v>2368</v>
      </c>
      <c r="E1166" s="78"/>
      <c r="F1166" s="52"/>
      <c r="G1166" s="78"/>
      <c r="H1166" s="52"/>
      <c r="I1166" s="78"/>
      <c r="J1166" s="52"/>
      <c r="K1166" s="78"/>
      <c r="L1166" s="52"/>
      <c r="M1166" s="78"/>
    </row>
    <row r="1167" spans="1:13">
      <c r="A1167" s="39"/>
      <c r="B1167" s="78"/>
      <c r="C1167" s="78"/>
      <c r="D1167" s="78" t="s">
        <v>2369</v>
      </c>
      <c r="E1167" s="78"/>
      <c r="F1167" s="52"/>
      <c r="G1167" s="78"/>
      <c r="H1167" s="52"/>
      <c r="I1167" s="78"/>
      <c r="J1167" s="52"/>
      <c r="K1167" s="78"/>
      <c r="L1167" s="52"/>
      <c r="M1167" s="78"/>
    </row>
    <row r="1168" spans="1:13">
      <c r="A1168" s="39"/>
      <c r="B1168" s="78"/>
      <c r="C1168" s="78"/>
      <c r="D1168" s="78" t="s">
        <v>2356</v>
      </c>
      <c r="E1168" s="78"/>
      <c r="F1168" s="52"/>
      <c r="G1168" s="78"/>
      <c r="H1168" s="52"/>
      <c r="I1168" s="78"/>
      <c r="J1168" s="52"/>
      <c r="K1168" s="78"/>
      <c r="L1168" s="52"/>
      <c r="M1168" s="78"/>
    </row>
    <row r="1169" spans="1:13">
      <c r="A1169" s="39"/>
      <c r="B1169" s="78"/>
      <c r="C1169" s="78"/>
      <c r="D1169" s="78" t="s">
        <v>2370</v>
      </c>
      <c r="E1169" s="78"/>
      <c r="F1169" s="52"/>
      <c r="G1169" s="78"/>
      <c r="H1169" s="52"/>
      <c r="I1169" s="78"/>
      <c r="J1169" s="52"/>
      <c r="K1169" s="78"/>
      <c r="L1169" s="52"/>
      <c r="M1169" s="78"/>
    </row>
    <row r="1170" spans="1:13">
      <c r="A1170" s="39"/>
      <c r="B1170" s="78"/>
      <c r="C1170" s="78"/>
      <c r="D1170" s="78" t="s">
        <v>2371</v>
      </c>
      <c r="E1170" s="78" t="s">
        <v>2359</v>
      </c>
      <c r="F1170" s="52"/>
      <c r="G1170" s="78"/>
      <c r="H1170" s="52"/>
      <c r="I1170" s="78"/>
      <c r="J1170" s="52"/>
      <c r="K1170" s="78"/>
      <c r="L1170" s="52"/>
      <c r="M1170" s="78"/>
    </row>
    <row r="1171" spans="1:13">
      <c r="A1171" s="39"/>
      <c r="B1171" s="78"/>
      <c r="C1171" s="78"/>
      <c r="D1171" s="78" t="s">
        <v>2363</v>
      </c>
      <c r="E1171" s="78"/>
      <c r="F1171" s="52"/>
      <c r="G1171" s="78"/>
      <c r="H1171" s="52"/>
      <c r="I1171" s="78"/>
      <c r="J1171" s="52"/>
      <c r="K1171" s="78"/>
      <c r="L1171" s="52"/>
      <c r="M1171" s="78"/>
    </row>
    <row r="1172" spans="1:13">
      <c r="A1172" s="39"/>
      <c r="B1172" s="78"/>
      <c r="C1172" s="78"/>
      <c r="D1172" s="78" t="s">
        <v>2372</v>
      </c>
      <c r="E1172" s="78"/>
      <c r="F1172" s="52"/>
      <c r="G1172" s="78"/>
      <c r="H1172" s="52"/>
      <c r="I1172" s="78"/>
      <c r="J1172" s="52"/>
      <c r="K1172" s="78"/>
      <c r="L1172" s="52"/>
      <c r="M1172" s="78"/>
    </row>
    <row r="1173" spans="1:13">
      <c r="A1173" s="39"/>
      <c r="B1173" s="78"/>
      <c r="C1173" s="78"/>
      <c r="D1173" s="78" t="s">
        <v>2373</v>
      </c>
      <c r="E1173" s="78"/>
      <c r="F1173" s="52"/>
      <c r="G1173" s="78"/>
      <c r="H1173" s="52"/>
      <c r="I1173" s="78"/>
      <c r="J1173" s="52"/>
      <c r="K1173" s="78"/>
      <c r="L1173" s="52"/>
      <c r="M1173" s="78"/>
    </row>
    <row r="1174" spans="1:13">
      <c r="A1174" s="39"/>
      <c r="B1174" s="78"/>
      <c r="C1174" s="78"/>
      <c r="D1174" s="78" t="s">
        <v>2374</v>
      </c>
      <c r="E1174" s="78"/>
      <c r="F1174" s="52"/>
      <c r="G1174" s="78"/>
      <c r="H1174" s="52"/>
      <c r="I1174" s="78"/>
      <c r="J1174" s="52"/>
      <c r="K1174" s="78"/>
      <c r="L1174" s="52"/>
      <c r="M1174" s="78"/>
    </row>
    <row r="1175" spans="1:13">
      <c r="A1175" s="39"/>
      <c r="B1175" s="78"/>
      <c r="C1175" s="78"/>
      <c r="D1175" s="78" t="s">
        <v>2375</v>
      </c>
      <c r="E1175" s="78"/>
      <c r="F1175" s="52"/>
      <c r="G1175" s="78"/>
      <c r="H1175" s="52"/>
      <c r="I1175" s="78"/>
      <c r="J1175" s="52"/>
      <c r="K1175" s="78"/>
      <c r="L1175" s="52"/>
      <c r="M1175" s="78"/>
    </row>
    <row r="1176" spans="1:13">
      <c r="A1176" s="39"/>
      <c r="B1176" s="78"/>
      <c r="C1176" s="78"/>
      <c r="D1176" s="78" t="s">
        <v>2376</v>
      </c>
      <c r="E1176" s="78"/>
      <c r="F1176" s="52"/>
      <c r="G1176" s="78"/>
      <c r="H1176" s="52"/>
      <c r="I1176" s="78"/>
      <c r="J1176" s="52"/>
      <c r="K1176" s="78"/>
      <c r="L1176" s="52"/>
      <c r="M1176" s="78"/>
    </row>
    <row r="1177" spans="1:13">
      <c r="A1177" s="39"/>
      <c r="B1177" s="78"/>
      <c r="C1177" s="78"/>
      <c r="D1177" s="78" t="s">
        <v>2373</v>
      </c>
      <c r="E1177" s="78"/>
      <c r="F1177" s="52"/>
      <c r="G1177" s="78"/>
      <c r="H1177" s="52"/>
      <c r="I1177" s="78"/>
      <c r="J1177" s="52"/>
      <c r="K1177" s="78"/>
      <c r="L1177" s="52"/>
      <c r="M1177" s="78"/>
    </row>
    <row r="1178" spans="1:13">
      <c r="A1178" s="39"/>
      <c r="B1178" s="78"/>
      <c r="C1178" s="78"/>
      <c r="D1178" s="78" t="s">
        <v>2374</v>
      </c>
      <c r="E1178" s="78"/>
      <c r="F1178" s="52"/>
      <c r="G1178" s="78"/>
      <c r="H1178" s="52"/>
      <c r="I1178" s="78"/>
      <c r="J1178" s="52"/>
      <c r="K1178" s="78"/>
      <c r="L1178" s="52"/>
      <c r="M1178" s="78"/>
    </row>
    <row r="1179" spans="1:13">
      <c r="A1179" s="39"/>
      <c r="B1179" s="78"/>
      <c r="C1179" s="78"/>
      <c r="D1179" s="78" t="s">
        <v>2377</v>
      </c>
      <c r="E1179" s="78"/>
      <c r="F1179" s="52"/>
      <c r="G1179" s="78"/>
      <c r="H1179" s="52"/>
      <c r="I1179" s="78"/>
      <c r="J1179" s="52"/>
      <c r="K1179" s="78"/>
      <c r="L1179" s="52"/>
      <c r="M1179" s="78"/>
    </row>
    <row r="1180" spans="1:13">
      <c r="A1180" s="39"/>
      <c r="B1180" s="78"/>
      <c r="C1180" s="78"/>
      <c r="D1180" s="78" t="s">
        <v>2378</v>
      </c>
      <c r="E1180" s="78"/>
      <c r="F1180" s="52"/>
      <c r="G1180" s="78"/>
      <c r="H1180" s="52"/>
      <c r="I1180" s="78"/>
      <c r="J1180" s="52"/>
      <c r="K1180" s="78"/>
      <c r="L1180" s="52"/>
      <c r="M1180" s="78"/>
    </row>
    <row r="1181" spans="1:13">
      <c r="A1181" s="39"/>
      <c r="B1181" s="78"/>
      <c r="C1181" s="78"/>
      <c r="D1181" s="78" t="s">
        <v>2379</v>
      </c>
      <c r="E1181" s="78"/>
      <c r="F1181" s="52"/>
      <c r="G1181" s="78"/>
      <c r="H1181" s="52"/>
      <c r="I1181" s="78"/>
      <c r="J1181" s="52"/>
      <c r="K1181" s="78"/>
      <c r="L1181" s="52"/>
      <c r="M1181" s="78"/>
    </row>
    <row r="1182" spans="1:13" ht="9" customHeight="1">
      <c r="A1182" s="47"/>
      <c r="B1182" s="248"/>
      <c r="C1182" s="248"/>
      <c r="D1182" s="248"/>
      <c r="E1182" s="248"/>
      <c r="F1182" s="81"/>
      <c r="G1182" s="248"/>
      <c r="H1182" s="81"/>
      <c r="I1182" s="248"/>
      <c r="J1182" s="81"/>
      <c r="K1182" s="248"/>
      <c r="L1182" s="81"/>
      <c r="M1182" s="248"/>
    </row>
    <row r="1183" spans="1:13">
      <c r="A1183" s="530" t="s">
        <v>1398</v>
      </c>
      <c r="B1183" s="530"/>
      <c r="C1183" s="6"/>
      <c r="D1183" s="6"/>
      <c r="E1183" s="6"/>
      <c r="F1183" s="6"/>
      <c r="G1183" s="6"/>
      <c r="H1183" s="6"/>
      <c r="I1183" s="6"/>
      <c r="J1183" s="6"/>
      <c r="K1183" s="6"/>
      <c r="L1183" s="6"/>
      <c r="M1183" s="6"/>
    </row>
    <row r="1184" spans="1:13">
      <c r="A1184" s="530" t="s">
        <v>2380</v>
      </c>
      <c r="B1184" s="530"/>
      <c r="C1184" s="6"/>
      <c r="D1184" s="6"/>
      <c r="E1184" s="6"/>
      <c r="F1184" s="6"/>
      <c r="G1184" s="6"/>
      <c r="H1184" s="6"/>
      <c r="I1184" s="6"/>
      <c r="J1184" s="6"/>
      <c r="K1184" s="6"/>
      <c r="L1184" s="6"/>
      <c r="M1184" s="6"/>
    </row>
    <row r="1185" spans="1:13">
      <c r="A1185" s="6"/>
      <c r="B1185" s="6"/>
      <c r="C1185" s="6"/>
      <c r="D1185" s="6"/>
      <c r="E1185" s="6"/>
      <c r="F1185" s="6"/>
      <c r="G1185" s="6"/>
      <c r="H1185" s="6"/>
      <c r="I1185" s="6"/>
      <c r="J1185" s="6"/>
      <c r="K1185" s="6"/>
      <c r="L1185" s="6"/>
      <c r="M1185" s="6"/>
    </row>
    <row r="1186" spans="1:13">
      <c r="A1186" s="535" t="s">
        <v>1184</v>
      </c>
      <c r="B1186" s="554"/>
      <c r="C1186" s="535"/>
      <c r="D1186" s="554" t="s">
        <v>1185</v>
      </c>
      <c r="E1186" s="554" t="s">
        <v>1186</v>
      </c>
      <c r="F1186" s="549" t="s">
        <v>1187</v>
      </c>
      <c r="G1186" s="536"/>
      <c r="H1186" s="536"/>
      <c r="I1186" s="536"/>
      <c r="J1186" s="536"/>
      <c r="K1186" s="536"/>
      <c r="L1186" s="536"/>
      <c r="M1186" s="537"/>
    </row>
    <row r="1187" spans="1:13">
      <c r="A1187" s="538" t="s">
        <v>1188</v>
      </c>
      <c r="B1187" s="543" t="s">
        <v>311</v>
      </c>
      <c r="C1187" s="538" t="s">
        <v>1189</v>
      </c>
      <c r="D1187" s="538" t="s">
        <v>1190</v>
      </c>
      <c r="E1187" s="543" t="s">
        <v>1191</v>
      </c>
      <c r="F1187" s="539" t="s">
        <v>1192</v>
      </c>
      <c r="G1187" s="540"/>
      <c r="H1187" s="539" t="s">
        <v>1193</v>
      </c>
      <c r="I1187" s="540"/>
      <c r="J1187" s="539" t="s">
        <v>1194</v>
      </c>
      <c r="K1187" s="540"/>
      <c r="L1187" s="555" t="s">
        <v>1195</v>
      </c>
      <c r="M1187" s="540"/>
    </row>
    <row r="1188" spans="1:13">
      <c r="A1188" s="541" t="s">
        <v>11</v>
      </c>
      <c r="B1188" s="543"/>
      <c r="C1188" s="538"/>
      <c r="D1188" s="538"/>
      <c r="E1188" s="543"/>
      <c r="F1188" s="542"/>
      <c r="G1188" s="543"/>
      <c r="H1188" s="544"/>
      <c r="I1188" s="543"/>
      <c r="J1188" s="544"/>
      <c r="K1188" s="543"/>
      <c r="L1188" s="544"/>
      <c r="M1188" s="543"/>
    </row>
    <row r="1189" spans="1:13">
      <c r="A1189" s="545">
        <v>1</v>
      </c>
      <c r="B1189" s="547">
        <v>2</v>
      </c>
      <c r="C1189" s="547">
        <v>3</v>
      </c>
      <c r="D1189" s="547">
        <v>4</v>
      </c>
      <c r="E1189" s="547">
        <v>5</v>
      </c>
      <c r="F1189" s="548"/>
      <c r="G1189" s="547">
        <v>6</v>
      </c>
      <c r="H1189" s="548"/>
      <c r="I1189" s="547">
        <v>7</v>
      </c>
      <c r="J1189" s="548"/>
      <c r="K1189" s="547">
        <v>8</v>
      </c>
      <c r="L1189" s="548"/>
      <c r="M1189" s="547">
        <v>9</v>
      </c>
    </row>
    <row r="1190" spans="1:13">
      <c r="A1190" s="59"/>
      <c r="B1190" s="221" t="s">
        <v>2350</v>
      </c>
      <c r="C1190" s="221" t="s">
        <v>2381</v>
      </c>
      <c r="D1190" s="221" t="s">
        <v>2382</v>
      </c>
      <c r="E1190" s="221"/>
      <c r="F1190" s="222"/>
      <c r="G1190" s="221"/>
      <c r="H1190" s="222"/>
      <c r="I1190" s="221"/>
      <c r="J1190" s="222"/>
      <c r="K1190" s="221"/>
      <c r="L1190" s="222"/>
      <c r="M1190" s="221"/>
    </row>
    <row r="1191" spans="1:13">
      <c r="A1191" s="39"/>
      <c r="B1191" s="78" t="s">
        <v>2269</v>
      </c>
      <c r="C1191" s="78"/>
      <c r="D1191" s="78" t="s">
        <v>2383</v>
      </c>
      <c r="E1191" s="78"/>
      <c r="F1191" s="52"/>
      <c r="G1191" s="78"/>
      <c r="H1191" s="52"/>
      <c r="I1191" s="78"/>
      <c r="J1191" s="52"/>
      <c r="K1191" s="78"/>
      <c r="L1191" s="52"/>
      <c r="M1191" s="78"/>
    </row>
    <row r="1192" spans="1:13">
      <c r="A1192" s="39"/>
      <c r="B1192" s="78"/>
      <c r="C1192" s="78"/>
      <c r="D1192" s="78" t="s">
        <v>2384</v>
      </c>
      <c r="E1192" s="78"/>
      <c r="F1192" s="52"/>
      <c r="G1192" s="78"/>
      <c r="H1192" s="52"/>
      <c r="I1192" s="78"/>
      <c r="J1192" s="52"/>
      <c r="K1192" s="78"/>
      <c r="L1192" s="52"/>
      <c r="M1192" s="78"/>
    </row>
    <row r="1193" spans="1:13">
      <c r="A1193" s="39"/>
      <c r="B1193" s="78"/>
      <c r="C1193" s="78"/>
      <c r="D1193" s="78" t="s">
        <v>2385</v>
      </c>
      <c r="E1193" s="78"/>
      <c r="F1193" s="52"/>
      <c r="G1193" s="78"/>
      <c r="H1193" s="52"/>
      <c r="I1193" s="78"/>
      <c r="J1193" s="52"/>
      <c r="K1193" s="78"/>
      <c r="L1193" s="52"/>
      <c r="M1193" s="78"/>
    </row>
    <row r="1194" spans="1:13">
      <c r="A1194" s="39"/>
      <c r="B1194" s="78"/>
      <c r="C1194" s="78"/>
      <c r="D1194" s="78" t="s">
        <v>2386</v>
      </c>
      <c r="E1194" s="78"/>
      <c r="F1194" s="52"/>
      <c r="G1194" s="78"/>
      <c r="H1194" s="52"/>
      <c r="I1194" s="78"/>
      <c r="J1194" s="52"/>
      <c r="K1194" s="78"/>
      <c r="L1194" s="52"/>
      <c r="M1194" s="78"/>
    </row>
    <row r="1195" spans="1:13">
      <c r="A1195" s="39"/>
      <c r="B1195" s="78"/>
      <c r="C1195" s="78"/>
      <c r="D1195" s="78" t="s">
        <v>2387</v>
      </c>
      <c r="E1195" s="78" t="s">
        <v>2359</v>
      </c>
      <c r="F1195" s="52"/>
      <c r="G1195" s="78"/>
      <c r="H1195" s="52"/>
      <c r="I1195" s="78"/>
      <c r="J1195" s="52"/>
      <c r="K1195" s="78"/>
      <c r="L1195" s="52"/>
      <c r="M1195" s="78"/>
    </row>
    <row r="1196" spans="1:13">
      <c r="A1196" s="39"/>
      <c r="B1196" s="78"/>
      <c r="C1196" s="78"/>
      <c r="D1196" s="78" t="s">
        <v>2388</v>
      </c>
      <c r="E1196" s="78"/>
      <c r="F1196" s="52"/>
      <c r="G1196" s="78"/>
      <c r="H1196" s="52"/>
      <c r="I1196" s="78"/>
      <c r="J1196" s="52"/>
      <c r="K1196" s="78"/>
      <c r="L1196" s="52"/>
      <c r="M1196" s="78"/>
    </row>
    <row r="1197" spans="1:13">
      <c r="A1197" s="39"/>
      <c r="B1197" s="78"/>
      <c r="C1197" s="78"/>
      <c r="D1197" s="78" t="s">
        <v>2389</v>
      </c>
      <c r="E1197" s="78"/>
      <c r="F1197" s="52"/>
      <c r="G1197" s="78"/>
      <c r="H1197" s="52"/>
      <c r="I1197" s="78"/>
      <c r="J1197" s="52"/>
      <c r="K1197" s="78"/>
      <c r="L1197" s="52"/>
      <c r="M1197" s="78"/>
    </row>
    <row r="1198" spans="1:13">
      <c r="A1198" s="39"/>
      <c r="B1198" s="78"/>
      <c r="C1198" s="78"/>
      <c r="D1198" s="78" t="s">
        <v>2390</v>
      </c>
      <c r="E1198" s="78"/>
      <c r="F1198" s="52"/>
      <c r="G1198" s="78"/>
      <c r="H1198" s="52"/>
      <c r="I1198" s="78"/>
      <c r="J1198" s="52"/>
      <c r="K1198" s="78"/>
      <c r="L1198" s="52"/>
      <c r="M1198" s="78"/>
    </row>
    <row r="1199" spans="1:13">
      <c r="A1199" s="39"/>
      <c r="B1199" s="78"/>
      <c r="C1199" s="78"/>
      <c r="D1199" s="78" t="s">
        <v>2391</v>
      </c>
      <c r="E1199" s="78"/>
      <c r="F1199" s="52"/>
      <c r="G1199" s="78"/>
      <c r="H1199" s="52"/>
      <c r="I1199" s="78"/>
      <c r="J1199" s="52"/>
      <c r="K1199" s="78"/>
      <c r="L1199" s="52"/>
      <c r="M1199" s="78"/>
    </row>
    <row r="1200" spans="1:13">
      <c r="A1200" s="39"/>
      <c r="B1200" s="78"/>
      <c r="C1200" s="78"/>
      <c r="D1200" s="78" t="s">
        <v>2392</v>
      </c>
      <c r="E1200" s="78"/>
      <c r="F1200" s="52"/>
      <c r="G1200" s="78"/>
      <c r="H1200" s="52"/>
      <c r="I1200" s="78"/>
      <c r="J1200" s="52"/>
      <c r="K1200" s="78"/>
      <c r="L1200" s="52"/>
      <c r="M1200" s="78"/>
    </row>
    <row r="1201" spans="1:13">
      <c r="A1201" s="39"/>
      <c r="B1201" s="78"/>
      <c r="C1201" s="78"/>
      <c r="D1201" s="78" t="s">
        <v>2363</v>
      </c>
      <c r="E1201" s="78"/>
      <c r="F1201" s="52"/>
      <c r="G1201" s="78"/>
      <c r="H1201" s="52"/>
      <c r="I1201" s="78"/>
      <c r="J1201" s="52"/>
      <c r="K1201" s="78"/>
      <c r="L1201" s="52"/>
      <c r="M1201" s="78"/>
    </row>
    <row r="1202" spans="1:13">
      <c r="A1202" s="39"/>
      <c r="B1202" s="78"/>
      <c r="C1202" s="78"/>
      <c r="D1202" s="78" t="s">
        <v>2393</v>
      </c>
      <c r="E1202" s="78"/>
      <c r="F1202" s="52"/>
      <c r="G1202" s="78"/>
      <c r="H1202" s="52"/>
      <c r="I1202" s="78"/>
      <c r="J1202" s="52"/>
      <c r="K1202" s="78"/>
      <c r="L1202" s="52"/>
      <c r="M1202" s="78"/>
    </row>
    <row r="1203" spans="1:13">
      <c r="A1203" s="47"/>
      <c r="B1203" s="248"/>
      <c r="C1203" s="248"/>
      <c r="D1203" s="248" t="s">
        <v>2394</v>
      </c>
      <c r="E1203" s="248"/>
      <c r="F1203" s="81"/>
      <c r="G1203" s="248"/>
      <c r="H1203" s="81"/>
      <c r="I1203" s="248"/>
      <c r="J1203" s="81"/>
      <c r="K1203" s="248"/>
      <c r="L1203" s="81"/>
      <c r="M1203" s="248"/>
    </row>
    <row r="1204" spans="1:13">
      <c r="A1204" s="59"/>
      <c r="B1204" s="59" t="s">
        <v>2350</v>
      </c>
      <c r="C1204" s="78" t="s">
        <v>2395</v>
      </c>
      <c r="D1204" s="78" t="s">
        <v>2352</v>
      </c>
      <c r="E1204" s="78"/>
      <c r="F1204" s="52"/>
      <c r="G1204" s="78"/>
      <c r="H1204" s="52"/>
      <c r="I1204" s="78"/>
      <c r="J1204" s="52"/>
      <c r="K1204" s="78"/>
      <c r="L1204" s="52"/>
      <c r="M1204" s="78"/>
    </row>
    <row r="1205" spans="1:13">
      <c r="A1205" s="39"/>
      <c r="B1205" s="39" t="s">
        <v>2269</v>
      </c>
      <c r="C1205" s="78"/>
      <c r="D1205" s="78" t="s">
        <v>2396</v>
      </c>
      <c r="E1205" s="78"/>
      <c r="F1205" s="52"/>
      <c r="G1205" s="78"/>
      <c r="H1205" s="52"/>
      <c r="I1205" s="78"/>
      <c r="J1205" s="52"/>
      <c r="K1205" s="78"/>
      <c r="L1205" s="52"/>
      <c r="M1205" s="78"/>
    </row>
    <row r="1206" spans="1:13">
      <c r="A1206" s="39"/>
      <c r="B1206" s="39"/>
      <c r="C1206" s="78"/>
      <c r="D1206" s="78" t="s">
        <v>2397</v>
      </c>
      <c r="E1206" s="78"/>
      <c r="F1206" s="52"/>
      <c r="G1206" s="78"/>
      <c r="H1206" s="52"/>
      <c r="I1206" s="78"/>
      <c r="J1206" s="52"/>
      <c r="K1206" s="78"/>
      <c r="L1206" s="52"/>
      <c r="M1206" s="78"/>
    </row>
    <row r="1207" spans="1:13">
      <c r="A1207" s="39"/>
      <c r="B1207" s="39"/>
      <c r="C1207" s="78"/>
      <c r="D1207" s="78" t="s">
        <v>2398</v>
      </c>
      <c r="E1207" s="78" t="s">
        <v>2359</v>
      </c>
      <c r="F1207" s="52"/>
      <c r="G1207" s="78"/>
      <c r="H1207" s="52"/>
      <c r="I1207" s="78"/>
      <c r="J1207" s="52"/>
      <c r="K1207" s="78"/>
      <c r="L1207" s="52"/>
      <c r="M1207" s="78"/>
    </row>
    <row r="1208" spans="1:13">
      <c r="A1208" s="39"/>
      <c r="B1208" s="39"/>
      <c r="C1208" s="78"/>
      <c r="D1208" s="78" t="s">
        <v>2399</v>
      </c>
      <c r="E1208" s="78"/>
      <c r="F1208" s="52"/>
      <c r="G1208" s="78"/>
      <c r="H1208" s="52"/>
      <c r="I1208" s="78"/>
      <c r="J1208" s="52"/>
      <c r="K1208" s="78"/>
      <c r="L1208" s="52"/>
      <c r="M1208" s="78"/>
    </row>
    <row r="1209" spans="1:13">
      <c r="A1209" s="39"/>
      <c r="B1209" s="39"/>
      <c r="C1209" s="78"/>
      <c r="D1209" s="78" t="s">
        <v>2400</v>
      </c>
      <c r="E1209" s="78"/>
      <c r="F1209" s="52"/>
      <c r="G1209" s="78"/>
      <c r="H1209" s="52"/>
      <c r="I1209" s="78"/>
      <c r="J1209" s="52"/>
      <c r="K1209" s="78"/>
      <c r="L1209" s="52"/>
      <c r="M1209" s="78"/>
    </row>
    <row r="1210" spans="1:13">
      <c r="A1210" s="39"/>
      <c r="B1210" s="39"/>
      <c r="C1210" s="78"/>
      <c r="D1210" s="78" t="s">
        <v>2363</v>
      </c>
      <c r="E1210" s="78"/>
      <c r="F1210" s="52"/>
      <c r="G1210" s="78"/>
      <c r="H1210" s="52"/>
      <c r="I1210" s="78"/>
      <c r="J1210" s="52"/>
      <c r="K1210" s="78"/>
      <c r="L1210" s="52"/>
      <c r="M1210" s="78"/>
    </row>
    <row r="1211" spans="1:13">
      <c r="A1211" s="39"/>
      <c r="B1211" s="39"/>
      <c r="C1211" s="248"/>
      <c r="D1211" s="248" t="s">
        <v>2401</v>
      </c>
      <c r="E1211" s="248"/>
      <c r="F1211" s="81"/>
      <c r="G1211" s="248"/>
      <c r="H1211" s="81"/>
      <c r="I1211" s="248"/>
      <c r="J1211" s="81"/>
      <c r="K1211" s="248"/>
      <c r="L1211" s="81"/>
      <c r="M1211" s="248"/>
    </row>
    <row r="1212" spans="1:13">
      <c r="A1212" s="39"/>
      <c r="B1212" s="39"/>
      <c r="C1212" s="78" t="s">
        <v>2402</v>
      </c>
      <c r="D1212" s="78" t="s">
        <v>2403</v>
      </c>
      <c r="E1212" s="78"/>
      <c r="F1212" s="52"/>
      <c r="G1212" s="78"/>
      <c r="H1212" s="52"/>
      <c r="I1212" s="78"/>
      <c r="J1212" s="52"/>
      <c r="K1212" s="78"/>
      <c r="L1212" s="52"/>
      <c r="M1212" s="78"/>
    </row>
    <row r="1213" spans="1:13">
      <c r="A1213" s="39"/>
      <c r="B1213" s="39"/>
      <c r="C1213" s="78"/>
      <c r="D1213" s="78" t="s">
        <v>2404</v>
      </c>
      <c r="E1213" s="78"/>
      <c r="F1213" s="52"/>
      <c r="G1213" s="78"/>
      <c r="H1213" s="52"/>
      <c r="I1213" s="78"/>
      <c r="J1213" s="52"/>
      <c r="K1213" s="78"/>
      <c r="L1213" s="52"/>
      <c r="M1213" s="78"/>
    </row>
    <row r="1214" spans="1:13">
      <c r="A1214" s="39"/>
      <c r="B1214" s="39"/>
      <c r="C1214" s="78"/>
      <c r="D1214" s="78" t="s">
        <v>2405</v>
      </c>
      <c r="E1214" s="78" t="s">
        <v>2359</v>
      </c>
      <c r="F1214" s="52"/>
      <c r="G1214" s="78"/>
      <c r="H1214" s="52"/>
      <c r="I1214" s="78"/>
      <c r="J1214" s="52"/>
      <c r="K1214" s="78"/>
      <c r="L1214" s="52"/>
      <c r="M1214" s="78"/>
    </row>
    <row r="1215" spans="1:13">
      <c r="A1215" s="39"/>
      <c r="B1215" s="39"/>
      <c r="C1215" s="78"/>
      <c r="D1215" s="78" t="s">
        <v>2406</v>
      </c>
      <c r="E1215" s="78"/>
      <c r="F1215" s="52"/>
      <c r="G1215" s="78"/>
      <c r="H1215" s="52"/>
      <c r="I1215" s="78"/>
      <c r="J1215" s="52"/>
      <c r="K1215" s="78"/>
      <c r="L1215" s="52"/>
      <c r="M1215" s="78"/>
    </row>
    <row r="1216" spans="1:13">
      <c r="A1216" s="47"/>
      <c r="B1216" s="47"/>
      <c r="C1216" s="248"/>
      <c r="D1216" s="248" t="s">
        <v>2407</v>
      </c>
      <c r="E1216" s="248"/>
      <c r="F1216" s="81"/>
      <c r="G1216" s="248"/>
      <c r="H1216" s="81"/>
      <c r="I1216" s="248"/>
      <c r="J1216" s="81"/>
      <c r="K1216" s="248"/>
      <c r="L1216" s="81"/>
      <c r="M1216" s="248"/>
    </row>
    <row r="1217" spans="1:13">
      <c r="A1217" s="39"/>
      <c r="B1217" s="78" t="s">
        <v>2408</v>
      </c>
      <c r="C1217" s="78" t="s">
        <v>2409</v>
      </c>
      <c r="D1217" s="78" t="s">
        <v>2410</v>
      </c>
      <c r="E1217" s="78" t="s">
        <v>2411</v>
      </c>
      <c r="F1217" s="52"/>
      <c r="G1217" s="78"/>
      <c r="H1217" s="52"/>
      <c r="I1217" s="78"/>
      <c r="J1217" s="52"/>
      <c r="K1217" s="78"/>
      <c r="L1217" s="52"/>
      <c r="M1217" s="78"/>
    </row>
    <row r="1218" spans="1:13">
      <c r="A1218" s="39"/>
      <c r="B1218" s="78" t="s">
        <v>2412</v>
      </c>
      <c r="C1218" s="78" t="s">
        <v>2413</v>
      </c>
      <c r="D1218" s="78" t="s">
        <v>2414</v>
      </c>
      <c r="E1218" s="78" t="s">
        <v>2415</v>
      </c>
      <c r="F1218" s="52"/>
      <c r="G1218" s="78"/>
      <c r="H1218" s="52"/>
      <c r="I1218" s="78"/>
      <c r="J1218" s="52"/>
      <c r="K1218" s="78"/>
      <c r="L1218" s="52"/>
      <c r="M1218" s="78"/>
    </row>
    <row r="1219" spans="1:13">
      <c r="A1219" s="39"/>
      <c r="B1219" s="78" t="s">
        <v>2416</v>
      </c>
      <c r="C1219" s="78"/>
      <c r="D1219" s="78"/>
      <c r="E1219" s="78"/>
      <c r="F1219" s="52"/>
      <c r="G1219" s="78"/>
      <c r="H1219" s="52"/>
      <c r="I1219" s="78"/>
      <c r="J1219" s="52"/>
      <c r="K1219" s="78"/>
      <c r="L1219" s="52"/>
      <c r="M1219" s="78"/>
    </row>
    <row r="1220" spans="1:13">
      <c r="A1220" s="47"/>
      <c r="B1220" s="248"/>
      <c r="C1220" s="248"/>
      <c r="D1220" s="248"/>
      <c r="E1220" s="248"/>
      <c r="F1220" s="81"/>
      <c r="G1220" s="248"/>
      <c r="H1220" s="81"/>
      <c r="I1220" s="248"/>
      <c r="J1220" s="81"/>
      <c r="K1220" s="248"/>
      <c r="L1220" s="81"/>
      <c r="M1220" s="248"/>
    </row>
    <row r="1221" spans="1:13">
      <c r="A1221" s="530" t="s">
        <v>1398</v>
      </c>
      <c r="B1221" s="530"/>
      <c r="C1221" s="6"/>
      <c r="D1221" s="6"/>
      <c r="E1221" s="6"/>
      <c r="F1221" s="6"/>
      <c r="G1221" s="6"/>
      <c r="H1221" s="6"/>
      <c r="I1221" s="6"/>
      <c r="J1221" s="6"/>
      <c r="K1221" s="6"/>
      <c r="L1221" s="6"/>
      <c r="M1221" s="6"/>
    </row>
    <row r="1222" spans="1:13">
      <c r="A1222" s="530" t="s">
        <v>2417</v>
      </c>
      <c r="B1222" s="530"/>
      <c r="C1222" s="6"/>
      <c r="D1222" s="6"/>
      <c r="E1222" s="6"/>
      <c r="F1222" s="6"/>
      <c r="G1222" s="6"/>
      <c r="H1222" s="6"/>
      <c r="I1222" s="6"/>
      <c r="J1222" s="6"/>
      <c r="K1222" s="6"/>
      <c r="L1222" s="6"/>
      <c r="M1222" s="6"/>
    </row>
    <row r="1223" spans="1:13">
      <c r="A1223" s="6"/>
      <c r="B1223" s="6"/>
      <c r="C1223" s="6"/>
      <c r="D1223" s="6"/>
      <c r="E1223" s="6"/>
      <c r="F1223" s="6"/>
      <c r="G1223" s="6"/>
      <c r="H1223" s="6"/>
      <c r="I1223" s="6"/>
      <c r="J1223" s="6"/>
      <c r="K1223" s="6"/>
      <c r="L1223" s="6"/>
      <c r="M1223" s="6"/>
    </row>
    <row r="1224" spans="1:13">
      <c r="A1224" s="535" t="s">
        <v>1184</v>
      </c>
      <c r="B1224" s="554"/>
      <c r="C1224" s="535"/>
      <c r="D1224" s="554" t="s">
        <v>1185</v>
      </c>
      <c r="E1224" s="554" t="s">
        <v>1186</v>
      </c>
      <c r="F1224" s="549" t="s">
        <v>1187</v>
      </c>
      <c r="G1224" s="536"/>
      <c r="H1224" s="536"/>
      <c r="I1224" s="536"/>
      <c r="J1224" s="536"/>
      <c r="K1224" s="536"/>
      <c r="L1224" s="536"/>
      <c r="M1224" s="537"/>
    </row>
    <row r="1225" spans="1:13">
      <c r="A1225" s="538" t="s">
        <v>1188</v>
      </c>
      <c r="B1225" s="543" t="s">
        <v>311</v>
      </c>
      <c r="C1225" s="538" t="s">
        <v>1189</v>
      </c>
      <c r="D1225" s="538" t="s">
        <v>1190</v>
      </c>
      <c r="E1225" s="543" t="s">
        <v>1191</v>
      </c>
      <c r="F1225" s="539" t="s">
        <v>1192</v>
      </c>
      <c r="G1225" s="540"/>
      <c r="H1225" s="539" t="s">
        <v>1193</v>
      </c>
      <c r="I1225" s="540"/>
      <c r="J1225" s="539" t="s">
        <v>1194</v>
      </c>
      <c r="K1225" s="540"/>
      <c r="L1225" s="555" t="s">
        <v>1195</v>
      </c>
      <c r="M1225" s="540"/>
    </row>
    <row r="1226" spans="1:13">
      <c r="A1226" s="541" t="s">
        <v>11</v>
      </c>
      <c r="B1226" s="543"/>
      <c r="C1226" s="538"/>
      <c r="D1226" s="538"/>
      <c r="E1226" s="543"/>
      <c r="F1226" s="542"/>
      <c r="G1226" s="543"/>
      <c r="H1226" s="544"/>
      <c r="I1226" s="543"/>
      <c r="J1226" s="544"/>
      <c r="K1226" s="543"/>
      <c r="L1226" s="544"/>
      <c r="M1226" s="543"/>
    </row>
    <row r="1227" spans="1:13">
      <c r="A1227" s="545">
        <v>1</v>
      </c>
      <c r="B1227" s="547">
        <v>2</v>
      </c>
      <c r="C1227" s="547">
        <v>3</v>
      </c>
      <c r="D1227" s="547">
        <v>4</v>
      </c>
      <c r="E1227" s="547">
        <v>5</v>
      </c>
      <c r="F1227" s="548"/>
      <c r="G1227" s="547">
        <v>6</v>
      </c>
      <c r="H1227" s="548"/>
      <c r="I1227" s="547">
        <v>7</v>
      </c>
      <c r="J1227" s="548"/>
      <c r="K1227" s="547">
        <v>8</v>
      </c>
      <c r="L1227" s="548"/>
      <c r="M1227" s="547">
        <v>9</v>
      </c>
    </row>
    <row r="1228" spans="1:13">
      <c r="A1228" s="59"/>
      <c r="B1228" s="221" t="s">
        <v>2418</v>
      </c>
      <c r="C1228" s="221" t="s">
        <v>2419</v>
      </c>
      <c r="D1228" s="221" t="s">
        <v>2420</v>
      </c>
      <c r="E1228" s="221"/>
      <c r="F1228" s="222"/>
      <c r="G1228" s="221"/>
      <c r="H1228" s="222"/>
      <c r="I1228" s="221"/>
      <c r="J1228" s="222"/>
      <c r="K1228" s="221"/>
      <c r="L1228" s="222"/>
      <c r="M1228" s="221"/>
    </row>
    <row r="1229" spans="1:13">
      <c r="A1229" s="39"/>
      <c r="B1229" s="78" t="s">
        <v>2421</v>
      </c>
      <c r="C1229" s="78" t="s">
        <v>2422</v>
      </c>
      <c r="D1229" s="78" t="s">
        <v>2423</v>
      </c>
      <c r="E1229" s="78" t="s">
        <v>2359</v>
      </c>
      <c r="F1229" s="52"/>
      <c r="G1229" s="78"/>
      <c r="H1229" s="52"/>
      <c r="I1229" s="78"/>
      <c r="J1229" s="52"/>
      <c r="K1229" s="78"/>
      <c r="L1229" s="52"/>
      <c r="M1229" s="78"/>
    </row>
    <row r="1230" spans="1:13">
      <c r="A1230" s="47"/>
      <c r="B1230" s="248"/>
      <c r="C1230" s="248"/>
      <c r="D1230" s="248" t="s">
        <v>1348</v>
      </c>
      <c r="E1230" s="248"/>
      <c r="F1230" s="81"/>
      <c r="G1230" s="248"/>
      <c r="H1230" s="81"/>
      <c r="I1230" s="248"/>
      <c r="J1230" s="81"/>
      <c r="K1230" s="248"/>
      <c r="L1230" s="81"/>
      <c r="M1230" s="248"/>
    </row>
    <row r="1231" spans="1:13">
      <c r="A1231" s="39"/>
      <c r="B1231" s="78" t="s">
        <v>2424</v>
      </c>
      <c r="C1231" s="78" t="s">
        <v>2425</v>
      </c>
      <c r="D1231" s="78" t="s">
        <v>2426</v>
      </c>
      <c r="E1231" s="78"/>
      <c r="F1231" s="52"/>
      <c r="G1231" s="78"/>
      <c r="H1231" s="52"/>
      <c r="I1231" s="78"/>
      <c r="J1231" s="52"/>
      <c r="K1231" s="78"/>
      <c r="L1231" s="52"/>
      <c r="M1231" s="78"/>
    </row>
    <row r="1232" spans="1:13">
      <c r="A1232" s="39"/>
      <c r="B1232" s="78" t="s">
        <v>2427</v>
      </c>
      <c r="C1232" s="78" t="s">
        <v>2427</v>
      </c>
      <c r="D1232" s="78" t="s">
        <v>2428</v>
      </c>
      <c r="E1232" s="78" t="s">
        <v>2359</v>
      </c>
      <c r="F1232" s="52"/>
      <c r="G1232" s="78"/>
      <c r="H1232" s="52"/>
      <c r="I1232" s="78"/>
      <c r="J1232" s="52"/>
      <c r="K1232" s="78"/>
      <c r="L1232" s="52"/>
      <c r="M1232" s="78"/>
    </row>
    <row r="1233" spans="1:13">
      <c r="A1233" s="47"/>
      <c r="B1233" s="248"/>
      <c r="C1233" s="248" t="s">
        <v>2429</v>
      </c>
      <c r="D1233" s="248" t="s">
        <v>2430</v>
      </c>
      <c r="E1233" s="248"/>
      <c r="F1233" s="81"/>
      <c r="G1233" s="248"/>
      <c r="H1233" s="81"/>
      <c r="I1233" s="248"/>
      <c r="J1233" s="81"/>
      <c r="K1233" s="248"/>
      <c r="L1233" s="81"/>
      <c r="M1233" s="248"/>
    </row>
    <row r="1234" spans="1:13">
      <c r="A1234" s="39"/>
      <c r="B1234" s="78" t="s">
        <v>2431</v>
      </c>
      <c r="C1234" s="78" t="s">
        <v>2432</v>
      </c>
      <c r="D1234" s="78" t="s">
        <v>2433</v>
      </c>
      <c r="E1234" s="78"/>
      <c r="F1234" s="52"/>
      <c r="G1234" s="78"/>
      <c r="H1234" s="52"/>
      <c r="I1234" s="78"/>
      <c r="J1234" s="52"/>
      <c r="K1234" s="78"/>
      <c r="L1234" s="52"/>
      <c r="M1234" s="78"/>
    </row>
    <row r="1235" spans="1:13">
      <c r="A1235" s="39"/>
      <c r="B1235" s="78" t="s">
        <v>2434</v>
      </c>
      <c r="C1235" s="78" t="s">
        <v>2435</v>
      </c>
      <c r="D1235" s="78" t="s">
        <v>2436</v>
      </c>
      <c r="E1235" s="78"/>
      <c r="F1235" s="52"/>
      <c r="G1235" s="78"/>
      <c r="H1235" s="52"/>
      <c r="I1235" s="78"/>
      <c r="J1235" s="52"/>
      <c r="K1235" s="78"/>
      <c r="L1235" s="52"/>
      <c r="M1235" s="78"/>
    </row>
    <row r="1236" spans="1:13">
      <c r="A1236" s="39"/>
      <c r="B1236" s="78"/>
      <c r="C1236" s="78"/>
      <c r="D1236" s="78" t="s">
        <v>2437</v>
      </c>
      <c r="E1236" s="78"/>
      <c r="F1236" s="52"/>
      <c r="G1236" s="78"/>
      <c r="H1236" s="52"/>
      <c r="I1236" s="78"/>
      <c r="J1236" s="52"/>
      <c r="K1236" s="78"/>
      <c r="L1236" s="52"/>
      <c r="M1236" s="78"/>
    </row>
    <row r="1237" spans="1:13">
      <c r="A1237" s="39"/>
      <c r="B1237" s="78"/>
      <c r="C1237" s="78"/>
      <c r="D1237" s="78" t="s">
        <v>2438</v>
      </c>
      <c r="E1237" s="78" t="s">
        <v>2439</v>
      </c>
      <c r="F1237" s="52"/>
      <c r="G1237" s="78"/>
      <c r="H1237" s="52"/>
      <c r="I1237" s="78"/>
      <c r="J1237" s="52"/>
      <c r="K1237" s="78"/>
      <c r="L1237" s="52"/>
      <c r="M1237" s="78"/>
    </row>
    <row r="1238" spans="1:13">
      <c r="A1238" s="39"/>
      <c r="B1238" s="78"/>
      <c r="C1238" s="78"/>
      <c r="D1238" s="78" t="s">
        <v>2440</v>
      </c>
      <c r="E1238" s="595" t="s">
        <v>2441</v>
      </c>
      <c r="F1238" s="52"/>
      <c r="G1238" s="78"/>
      <c r="H1238" s="52"/>
      <c r="I1238" s="78"/>
      <c r="J1238" s="52"/>
      <c r="K1238" s="78"/>
      <c r="L1238" s="52"/>
      <c r="M1238" s="78"/>
    </row>
    <row r="1239" spans="1:13">
      <c r="A1239" s="39"/>
      <c r="B1239" s="78"/>
      <c r="C1239" s="78"/>
      <c r="D1239" s="78" t="s">
        <v>2442</v>
      </c>
      <c r="E1239" s="78"/>
      <c r="F1239" s="52"/>
      <c r="G1239" s="78"/>
      <c r="H1239" s="52"/>
      <c r="I1239" s="78"/>
      <c r="J1239" s="52"/>
      <c r="K1239" s="78"/>
      <c r="L1239" s="52"/>
      <c r="M1239" s="78"/>
    </row>
    <row r="1240" spans="1:13">
      <c r="A1240" s="39"/>
      <c r="B1240" s="78"/>
      <c r="C1240" s="78"/>
      <c r="D1240" s="78" t="s">
        <v>2443</v>
      </c>
      <c r="E1240" s="78"/>
      <c r="F1240" s="52"/>
      <c r="G1240" s="78"/>
      <c r="H1240" s="52"/>
      <c r="I1240" s="78"/>
      <c r="J1240" s="52"/>
      <c r="K1240" s="78"/>
      <c r="L1240" s="52"/>
      <c r="M1240" s="78"/>
    </row>
    <row r="1241" spans="1:13">
      <c r="A1241" s="39"/>
      <c r="B1241" s="78"/>
      <c r="C1241" s="78"/>
      <c r="D1241" s="78" t="s">
        <v>2444</v>
      </c>
      <c r="E1241" s="78"/>
      <c r="F1241" s="52"/>
      <c r="G1241" s="78"/>
      <c r="H1241" s="52"/>
      <c r="I1241" s="78"/>
      <c r="J1241" s="52"/>
      <c r="K1241" s="78"/>
      <c r="L1241" s="52"/>
      <c r="M1241" s="78"/>
    </row>
    <row r="1242" spans="1:13">
      <c r="A1242" s="39"/>
      <c r="B1242" s="78"/>
      <c r="C1242" s="78"/>
      <c r="D1242" s="78" t="s">
        <v>2445</v>
      </c>
      <c r="E1242" s="78"/>
      <c r="F1242" s="52"/>
      <c r="G1242" s="78"/>
      <c r="H1242" s="52"/>
      <c r="I1242" s="78"/>
      <c r="J1242" s="52"/>
      <c r="K1242" s="78"/>
      <c r="L1242" s="52"/>
      <c r="M1242" s="78"/>
    </row>
    <row r="1243" spans="1:13">
      <c r="A1243" s="39"/>
      <c r="B1243" s="78"/>
      <c r="C1243" s="52"/>
      <c r="D1243" s="39" t="s">
        <v>2446</v>
      </c>
      <c r="E1243" s="78"/>
      <c r="F1243" s="52"/>
      <c r="G1243" s="78"/>
      <c r="H1243" s="52"/>
      <c r="I1243" s="78"/>
      <c r="J1243" s="52"/>
      <c r="K1243" s="78"/>
      <c r="L1243" s="52"/>
      <c r="M1243" s="78"/>
    </row>
    <row r="1244" spans="1:13">
      <c r="A1244" s="47"/>
      <c r="B1244" s="248"/>
      <c r="C1244" s="47"/>
      <c r="D1244" s="47" t="s">
        <v>2447</v>
      </c>
      <c r="E1244" s="248"/>
      <c r="F1244" s="81"/>
      <c r="G1244" s="248"/>
      <c r="H1244" s="81"/>
      <c r="I1244" s="248"/>
      <c r="J1244" s="81"/>
      <c r="K1244" s="248"/>
      <c r="L1244" s="81"/>
      <c r="M1244" s="248"/>
    </row>
    <row r="1245" spans="1:13">
      <c r="A1245" s="39"/>
      <c r="B1245" s="78" t="s">
        <v>2448</v>
      </c>
      <c r="C1245" s="78" t="s">
        <v>2449</v>
      </c>
      <c r="D1245" s="78" t="s">
        <v>2450</v>
      </c>
      <c r="E1245" s="78" t="s">
        <v>2439</v>
      </c>
      <c r="F1245" s="52"/>
      <c r="G1245" s="78"/>
      <c r="H1245" s="52"/>
      <c r="I1245" s="78"/>
      <c r="J1245" s="52"/>
      <c r="K1245" s="78"/>
      <c r="L1245" s="52"/>
      <c r="M1245" s="78"/>
    </row>
    <row r="1246" spans="1:13">
      <c r="A1246" s="47"/>
      <c r="B1246" s="248" t="s">
        <v>2451</v>
      </c>
      <c r="C1246" s="248" t="s">
        <v>2452</v>
      </c>
      <c r="D1246" s="248" t="s">
        <v>2453</v>
      </c>
      <c r="E1246" s="596" t="s">
        <v>2454</v>
      </c>
      <c r="F1246" s="81"/>
      <c r="G1246" s="248"/>
      <c r="H1246" s="81"/>
      <c r="I1246" s="248"/>
      <c r="J1246" s="81"/>
      <c r="K1246" s="248"/>
      <c r="L1246" s="81"/>
      <c r="M1246" s="248"/>
    </row>
    <row r="1247" spans="1:13">
      <c r="A1247" s="39"/>
      <c r="B1247" s="78" t="s">
        <v>2455</v>
      </c>
      <c r="C1247" s="78" t="s">
        <v>2456</v>
      </c>
      <c r="D1247" s="78" t="s">
        <v>2457</v>
      </c>
      <c r="E1247" s="59" t="s">
        <v>2439</v>
      </c>
      <c r="F1247" s="52"/>
      <c r="G1247" s="78"/>
      <c r="H1247" s="52"/>
      <c r="I1247" s="78"/>
      <c r="J1247" s="52"/>
      <c r="K1247" s="78"/>
      <c r="L1247" s="52"/>
      <c r="M1247" s="78"/>
    </row>
    <row r="1248" spans="1:13">
      <c r="A1248" s="39"/>
      <c r="B1248" s="78" t="s">
        <v>2458</v>
      </c>
      <c r="C1248" s="78" t="s">
        <v>2459</v>
      </c>
      <c r="D1248" s="78" t="s">
        <v>2459</v>
      </c>
      <c r="E1248" s="39" t="s">
        <v>2460</v>
      </c>
      <c r="F1248" s="52"/>
      <c r="G1248" s="78"/>
      <c r="H1248" s="52"/>
      <c r="I1248" s="78"/>
      <c r="J1248" s="52"/>
      <c r="K1248" s="78"/>
      <c r="L1248" s="52"/>
      <c r="M1248" s="78"/>
    </row>
    <row r="1249" spans="1:13">
      <c r="A1249" s="47"/>
      <c r="B1249" s="248"/>
      <c r="C1249" s="248" t="s">
        <v>2461</v>
      </c>
      <c r="D1249" s="248" t="s">
        <v>2462</v>
      </c>
      <c r="E1249" s="127"/>
      <c r="F1249" s="81"/>
      <c r="G1249" s="248"/>
      <c r="H1249" s="81"/>
      <c r="I1249" s="248"/>
      <c r="J1249" s="81"/>
      <c r="K1249" s="248"/>
      <c r="L1249" s="81"/>
      <c r="M1249" s="248"/>
    </row>
    <row r="1250" spans="1:13">
      <c r="A1250" s="39"/>
      <c r="B1250" s="78" t="s">
        <v>2463</v>
      </c>
      <c r="C1250" s="78" t="s">
        <v>2464</v>
      </c>
      <c r="D1250" s="78" t="s">
        <v>2465</v>
      </c>
      <c r="E1250" s="39"/>
      <c r="F1250" s="52"/>
      <c r="G1250" s="78"/>
      <c r="H1250" s="52"/>
      <c r="I1250" s="78"/>
      <c r="J1250" s="52"/>
      <c r="K1250" s="78"/>
      <c r="L1250" s="52"/>
      <c r="M1250" s="78"/>
    </row>
    <row r="1251" spans="1:13">
      <c r="A1251" s="39"/>
      <c r="B1251" s="78" t="s">
        <v>2466</v>
      </c>
      <c r="C1251" s="78" t="s">
        <v>2467</v>
      </c>
      <c r="D1251" s="78" t="s">
        <v>2468</v>
      </c>
      <c r="E1251" s="39"/>
      <c r="F1251" s="52"/>
      <c r="G1251" s="78"/>
      <c r="H1251" s="52"/>
      <c r="I1251" s="78"/>
      <c r="J1251" s="52"/>
      <c r="K1251" s="78"/>
      <c r="L1251" s="52"/>
      <c r="M1251" s="78"/>
    </row>
    <row r="1252" spans="1:13">
      <c r="A1252" s="39"/>
      <c r="B1252" s="78"/>
      <c r="C1252" s="78" t="s">
        <v>2469</v>
      </c>
      <c r="D1252" s="78" t="s">
        <v>2437</v>
      </c>
      <c r="E1252" s="39"/>
      <c r="F1252" s="52"/>
      <c r="G1252" s="78"/>
      <c r="H1252" s="52"/>
      <c r="I1252" s="78"/>
      <c r="J1252" s="52"/>
      <c r="K1252" s="78"/>
      <c r="L1252" s="52"/>
      <c r="M1252" s="78"/>
    </row>
    <row r="1253" spans="1:13">
      <c r="A1253" s="39"/>
      <c r="B1253" s="78"/>
      <c r="C1253" s="78"/>
      <c r="D1253" s="78" t="s">
        <v>2438</v>
      </c>
      <c r="E1253" s="39" t="s">
        <v>2470</v>
      </c>
      <c r="F1253" s="52"/>
      <c r="G1253" s="78"/>
      <c r="H1253" s="52"/>
      <c r="I1253" s="78"/>
      <c r="J1253" s="52"/>
      <c r="K1253" s="78"/>
      <c r="L1253" s="52"/>
      <c r="M1253" s="78"/>
    </row>
    <row r="1254" spans="1:13">
      <c r="A1254" s="39"/>
      <c r="B1254" s="78"/>
      <c r="C1254" s="78"/>
      <c r="D1254" s="78" t="s">
        <v>2471</v>
      </c>
      <c r="E1254" s="39" t="s">
        <v>2460</v>
      </c>
      <c r="F1254" s="52"/>
      <c r="G1254" s="78"/>
      <c r="H1254" s="52"/>
      <c r="I1254" s="78"/>
      <c r="J1254" s="52"/>
      <c r="K1254" s="78"/>
      <c r="L1254" s="52"/>
      <c r="M1254" s="78"/>
    </row>
    <row r="1255" spans="1:13">
      <c r="A1255" s="39"/>
      <c r="B1255" s="78"/>
      <c r="C1255" s="78"/>
      <c r="D1255" s="78" t="s">
        <v>2472</v>
      </c>
      <c r="E1255" s="78"/>
      <c r="F1255" s="52"/>
      <c r="G1255" s="78"/>
      <c r="H1255" s="52"/>
      <c r="I1255" s="78"/>
      <c r="J1255" s="52"/>
      <c r="K1255" s="78"/>
      <c r="L1255" s="52"/>
      <c r="M1255" s="78"/>
    </row>
    <row r="1256" spans="1:13">
      <c r="A1256" s="39"/>
      <c r="B1256" s="78"/>
      <c r="C1256" s="78"/>
      <c r="D1256" s="78" t="s">
        <v>2473</v>
      </c>
      <c r="E1256" s="78"/>
      <c r="F1256" s="52"/>
      <c r="G1256" s="78"/>
      <c r="H1256" s="52"/>
      <c r="I1256" s="78"/>
      <c r="J1256" s="52"/>
      <c r="K1256" s="78"/>
      <c r="L1256" s="52"/>
      <c r="M1256" s="78"/>
    </row>
    <row r="1257" spans="1:13">
      <c r="A1257" s="39"/>
      <c r="B1257" s="78"/>
      <c r="C1257" s="78"/>
      <c r="D1257" s="78" t="s">
        <v>2474</v>
      </c>
      <c r="E1257" s="78"/>
      <c r="F1257" s="52"/>
      <c r="G1257" s="78"/>
      <c r="H1257" s="52"/>
      <c r="I1257" s="78"/>
      <c r="J1257" s="52"/>
      <c r="K1257" s="78"/>
      <c r="L1257" s="52"/>
      <c r="M1257" s="78"/>
    </row>
    <row r="1258" spans="1:13">
      <c r="A1258" s="47"/>
      <c r="B1258" s="248"/>
      <c r="C1258" s="248"/>
      <c r="D1258" s="248" t="s">
        <v>2475</v>
      </c>
      <c r="E1258" s="248"/>
      <c r="F1258" s="81"/>
      <c r="G1258" s="248"/>
      <c r="H1258" s="81"/>
      <c r="I1258" s="248"/>
      <c r="J1258" s="81"/>
      <c r="K1258" s="248"/>
      <c r="L1258" s="81"/>
      <c r="M1258" s="248"/>
    </row>
    <row r="1259" spans="1:13">
      <c r="A1259" s="530" t="s">
        <v>1398</v>
      </c>
      <c r="B1259" s="530"/>
      <c r="C1259" s="6"/>
      <c r="D1259" s="6"/>
      <c r="E1259" s="6"/>
      <c r="F1259" s="6"/>
      <c r="G1259" s="6"/>
      <c r="H1259" s="6"/>
      <c r="I1259" s="6"/>
      <c r="J1259" s="6"/>
      <c r="K1259" s="6"/>
      <c r="L1259" s="6"/>
      <c r="M1259" s="6"/>
    </row>
    <row r="1260" spans="1:13">
      <c r="A1260" s="530" t="s">
        <v>2476</v>
      </c>
      <c r="B1260" s="530"/>
      <c r="C1260" s="6"/>
      <c r="D1260" s="6"/>
      <c r="E1260" s="6"/>
      <c r="F1260" s="6"/>
      <c r="G1260" s="6"/>
      <c r="H1260" s="6"/>
      <c r="I1260" s="6"/>
      <c r="J1260" s="6"/>
      <c r="K1260" s="6"/>
      <c r="L1260" s="6"/>
      <c r="M1260" s="6"/>
    </row>
    <row r="1261" spans="1:13">
      <c r="A1261" s="6"/>
      <c r="B1261" s="6"/>
      <c r="C1261" s="6"/>
      <c r="D1261" s="6"/>
      <c r="E1261" s="6"/>
      <c r="F1261" s="6"/>
      <c r="G1261" s="6"/>
      <c r="H1261" s="6"/>
      <c r="I1261" s="6"/>
      <c r="J1261" s="6"/>
      <c r="K1261" s="6"/>
      <c r="L1261" s="6"/>
      <c r="M1261" s="6"/>
    </row>
    <row r="1262" spans="1:13">
      <c r="A1262" s="535" t="s">
        <v>1184</v>
      </c>
      <c r="B1262" s="554"/>
      <c r="C1262" s="535"/>
      <c r="D1262" s="554" t="s">
        <v>1185</v>
      </c>
      <c r="E1262" s="554" t="s">
        <v>1186</v>
      </c>
      <c r="F1262" s="549" t="s">
        <v>1187</v>
      </c>
      <c r="G1262" s="536"/>
      <c r="H1262" s="536"/>
      <c r="I1262" s="536"/>
      <c r="J1262" s="536"/>
      <c r="K1262" s="536"/>
      <c r="L1262" s="536"/>
      <c r="M1262" s="537"/>
    </row>
    <row r="1263" spans="1:13">
      <c r="A1263" s="538" t="s">
        <v>1188</v>
      </c>
      <c r="B1263" s="543" t="s">
        <v>311</v>
      </c>
      <c r="C1263" s="538" t="s">
        <v>1189</v>
      </c>
      <c r="D1263" s="538" t="s">
        <v>1190</v>
      </c>
      <c r="E1263" s="543" t="s">
        <v>1191</v>
      </c>
      <c r="F1263" s="539" t="s">
        <v>1192</v>
      </c>
      <c r="G1263" s="540"/>
      <c r="H1263" s="539" t="s">
        <v>1193</v>
      </c>
      <c r="I1263" s="540"/>
      <c r="J1263" s="539" t="s">
        <v>1194</v>
      </c>
      <c r="K1263" s="540"/>
      <c r="L1263" s="555" t="s">
        <v>1195</v>
      </c>
      <c r="M1263" s="540"/>
    </row>
    <row r="1264" spans="1:13">
      <c r="A1264" s="541" t="s">
        <v>11</v>
      </c>
      <c r="B1264" s="543"/>
      <c r="C1264" s="538"/>
      <c r="D1264" s="538"/>
      <c r="E1264" s="543"/>
      <c r="F1264" s="542"/>
      <c r="G1264" s="543"/>
      <c r="H1264" s="544"/>
      <c r="I1264" s="543"/>
      <c r="J1264" s="544"/>
      <c r="K1264" s="543"/>
      <c r="L1264" s="544"/>
      <c r="M1264" s="543"/>
    </row>
    <row r="1265" spans="1:13">
      <c r="A1265" s="545">
        <v>1</v>
      </c>
      <c r="B1265" s="547">
        <v>2</v>
      </c>
      <c r="C1265" s="547">
        <v>3</v>
      </c>
      <c r="D1265" s="547">
        <v>4</v>
      </c>
      <c r="E1265" s="547">
        <v>5</v>
      </c>
      <c r="F1265" s="548"/>
      <c r="G1265" s="547">
        <v>6</v>
      </c>
      <c r="H1265" s="548"/>
      <c r="I1265" s="547">
        <v>7</v>
      </c>
      <c r="J1265" s="548"/>
      <c r="K1265" s="547">
        <v>8</v>
      </c>
      <c r="L1265" s="548"/>
      <c r="M1265" s="547">
        <v>9</v>
      </c>
    </row>
    <row r="1266" spans="1:13">
      <c r="A1266" s="59"/>
      <c r="B1266" s="221" t="s">
        <v>2477</v>
      </c>
      <c r="C1266" s="221" t="s">
        <v>2478</v>
      </c>
      <c r="D1266" s="221" t="s">
        <v>2479</v>
      </c>
      <c r="E1266" s="59" t="s">
        <v>2439</v>
      </c>
      <c r="F1266" s="222"/>
      <c r="G1266" s="221"/>
      <c r="H1266" s="222"/>
      <c r="I1266" s="221"/>
      <c r="J1266" s="222"/>
      <c r="K1266" s="221"/>
      <c r="L1266" s="222"/>
      <c r="M1266" s="221"/>
    </row>
    <row r="1267" spans="1:13">
      <c r="A1267" s="39"/>
      <c r="B1267" s="78" t="s">
        <v>2480</v>
      </c>
      <c r="C1267" s="78" t="s">
        <v>2481</v>
      </c>
      <c r="D1267" s="78" t="s">
        <v>2482</v>
      </c>
      <c r="E1267" s="39" t="s">
        <v>2483</v>
      </c>
      <c r="F1267" s="52"/>
      <c r="G1267" s="78"/>
      <c r="H1267" s="52"/>
      <c r="I1267" s="78"/>
      <c r="J1267" s="52"/>
      <c r="K1267" s="78"/>
      <c r="L1267" s="52"/>
      <c r="M1267" s="78"/>
    </row>
    <row r="1268" spans="1:13">
      <c r="A1268" s="47"/>
      <c r="B1268" s="248"/>
      <c r="C1268" s="248"/>
      <c r="D1268" s="248" t="s">
        <v>1937</v>
      </c>
      <c r="E1268" s="127"/>
      <c r="F1268" s="81"/>
      <c r="G1268" s="248"/>
      <c r="H1268" s="81"/>
      <c r="I1268" s="248"/>
      <c r="J1268" s="81"/>
      <c r="K1268" s="248"/>
      <c r="L1268" s="81"/>
      <c r="M1268" s="248"/>
    </row>
    <row r="1269" spans="1:13">
      <c r="A1269" s="39"/>
      <c r="B1269" s="78" t="s">
        <v>2484</v>
      </c>
      <c r="C1269" s="78" t="s">
        <v>2485</v>
      </c>
      <c r="D1269" s="78" t="s">
        <v>2486</v>
      </c>
      <c r="E1269" s="39"/>
      <c r="F1269" s="52"/>
      <c r="G1269" s="78"/>
      <c r="H1269" s="52"/>
      <c r="I1269" s="78"/>
      <c r="J1269" s="52"/>
      <c r="K1269" s="78"/>
      <c r="L1269" s="52"/>
      <c r="M1269" s="78"/>
    </row>
    <row r="1270" spans="1:13">
      <c r="A1270" s="39"/>
      <c r="B1270" s="78" t="s">
        <v>2487</v>
      </c>
      <c r="C1270" s="78" t="s">
        <v>2488</v>
      </c>
      <c r="D1270" s="78" t="s">
        <v>2489</v>
      </c>
      <c r="E1270" s="39"/>
      <c r="F1270" s="52"/>
      <c r="G1270" s="78"/>
      <c r="H1270" s="52"/>
      <c r="I1270" s="78"/>
      <c r="J1270" s="52"/>
      <c r="K1270" s="78"/>
      <c r="L1270" s="52"/>
      <c r="M1270" s="78"/>
    </row>
    <row r="1271" spans="1:13">
      <c r="A1271" s="39"/>
      <c r="B1271" s="78" t="s">
        <v>2490</v>
      </c>
      <c r="C1271" s="78" t="s">
        <v>2491</v>
      </c>
      <c r="D1271" s="78" t="s">
        <v>2492</v>
      </c>
      <c r="E1271" s="39" t="s">
        <v>2439</v>
      </c>
      <c r="F1271" s="52"/>
      <c r="G1271" s="78"/>
      <c r="H1271" s="52"/>
      <c r="I1271" s="78"/>
      <c r="J1271" s="52"/>
      <c r="K1271" s="78"/>
      <c r="L1271" s="52"/>
      <c r="M1271" s="78"/>
    </row>
    <row r="1272" spans="1:13">
      <c r="A1272" s="39"/>
      <c r="B1272" s="78"/>
      <c r="C1272" s="78"/>
      <c r="D1272" s="78" t="s">
        <v>2493</v>
      </c>
      <c r="E1272" s="78" t="s">
        <v>2483</v>
      </c>
      <c r="F1272" s="52"/>
      <c r="G1272" s="78"/>
      <c r="H1272" s="52"/>
      <c r="I1272" s="78"/>
      <c r="J1272" s="52"/>
      <c r="K1272" s="78"/>
      <c r="L1272" s="52"/>
      <c r="M1272" s="78"/>
    </row>
    <row r="1273" spans="1:13">
      <c r="A1273" s="39"/>
      <c r="B1273" s="78"/>
      <c r="C1273" s="78"/>
      <c r="D1273" s="78" t="s">
        <v>2494</v>
      </c>
      <c r="E1273" s="78"/>
      <c r="F1273" s="52"/>
      <c r="G1273" s="78"/>
      <c r="H1273" s="52"/>
      <c r="I1273" s="78"/>
      <c r="J1273" s="52"/>
      <c r="K1273" s="78"/>
      <c r="L1273" s="52"/>
      <c r="M1273" s="78"/>
    </row>
    <row r="1274" spans="1:13">
      <c r="A1274" s="47"/>
      <c r="B1274" s="248"/>
      <c r="C1274" s="248"/>
      <c r="D1274" s="248" t="s">
        <v>2495</v>
      </c>
      <c r="E1274" s="248"/>
      <c r="F1274" s="81"/>
      <c r="G1274" s="248"/>
      <c r="H1274" s="81"/>
      <c r="I1274" s="248"/>
      <c r="J1274" s="81"/>
      <c r="K1274" s="248"/>
      <c r="L1274" s="81"/>
      <c r="M1274" s="248"/>
    </row>
    <row r="1275" spans="1:13">
      <c r="A1275" s="59"/>
      <c r="B1275" s="78" t="s">
        <v>2496</v>
      </c>
      <c r="C1275" s="59" t="s">
        <v>2497</v>
      </c>
      <c r="D1275" s="59" t="s">
        <v>2498</v>
      </c>
      <c r="E1275" s="59" t="s">
        <v>2439</v>
      </c>
      <c r="F1275" s="52"/>
      <c r="G1275" s="78"/>
      <c r="H1275" s="52"/>
      <c r="I1275" s="78"/>
      <c r="J1275" s="52"/>
      <c r="K1275" s="78"/>
      <c r="L1275" s="52"/>
      <c r="M1275" s="221"/>
    </row>
    <row r="1276" spans="1:13">
      <c r="A1276" s="39"/>
      <c r="B1276" s="39" t="s">
        <v>2499</v>
      </c>
      <c r="C1276" s="39" t="s">
        <v>2500</v>
      </c>
      <c r="D1276" s="39" t="s">
        <v>2501</v>
      </c>
      <c r="E1276" s="39" t="s">
        <v>2483</v>
      </c>
      <c r="F1276" s="52"/>
      <c r="G1276" s="78"/>
      <c r="H1276" s="52"/>
      <c r="I1276" s="78"/>
      <c r="J1276" s="52"/>
      <c r="K1276" s="78"/>
      <c r="L1276" s="52"/>
      <c r="M1276" s="78"/>
    </row>
    <row r="1277" spans="1:13">
      <c r="A1277" s="47"/>
      <c r="B1277" s="47"/>
      <c r="C1277" s="47" t="s">
        <v>2502</v>
      </c>
      <c r="D1277" s="47" t="s">
        <v>2503</v>
      </c>
      <c r="E1277" s="47"/>
      <c r="F1277" s="81"/>
      <c r="G1277" s="248"/>
      <c r="H1277" s="81"/>
      <c r="I1277" s="248"/>
      <c r="J1277" s="81"/>
      <c r="K1277" s="248"/>
      <c r="L1277" s="81"/>
      <c r="M1277" s="248"/>
    </row>
    <row r="1278" spans="1:13">
      <c r="A1278" s="39"/>
      <c r="B1278" s="39" t="s">
        <v>1825</v>
      </c>
      <c r="C1278" s="39" t="s">
        <v>2504</v>
      </c>
      <c r="D1278" s="39" t="s">
        <v>2505</v>
      </c>
      <c r="E1278" s="39" t="s">
        <v>2359</v>
      </c>
      <c r="F1278" s="52"/>
      <c r="G1278" s="78"/>
      <c r="H1278" s="52"/>
      <c r="I1278" s="78"/>
      <c r="J1278" s="52"/>
      <c r="K1278" s="78"/>
      <c r="L1278" s="52"/>
      <c r="M1278" s="78"/>
    </row>
    <row r="1279" spans="1:13">
      <c r="A1279" s="39"/>
      <c r="B1279" s="39"/>
      <c r="C1279" s="39" t="s">
        <v>2506</v>
      </c>
      <c r="D1279" s="39" t="s">
        <v>2507</v>
      </c>
      <c r="E1279" s="39"/>
      <c r="F1279" s="52"/>
      <c r="G1279" s="78"/>
      <c r="H1279" s="52"/>
      <c r="I1279" s="78"/>
      <c r="J1279" s="52"/>
      <c r="K1279" s="78"/>
      <c r="L1279" s="52"/>
      <c r="M1279" s="78"/>
    </row>
    <row r="1280" spans="1:13">
      <c r="A1280" s="39"/>
      <c r="B1280" s="39"/>
      <c r="C1280" s="39"/>
      <c r="D1280" s="39"/>
      <c r="E1280" s="39"/>
      <c r="F1280" s="52"/>
      <c r="G1280" s="78"/>
      <c r="H1280" s="52"/>
      <c r="I1280" s="78"/>
      <c r="J1280" s="52"/>
      <c r="K1280" s="78"/>
      <c r="L1280" s="52"/>
      <c r="M1280" s="78"/>
    </row>
    <row r="1281" spans="1:14">
      <c r="A1281" s="47"/>
      <c r="B1281" s="47"/>
      <c r="C1281" s="47"/>
      <c r="D1281" s="47"/>
      <c r="E1281" s="47"/>
      <c r="F1281" s="81"/>
      <c r="G1281" s="248"/>
      <c r="H1281" s="81"/>
      <c r="I1281" s="248"/>
      <c r="J1281" s="81"/>
      <c r="K1281" s="248"/>
      <c r="L1281" s="81"/>
      <c r="M1281" s="248"/>
    </row>
    <row r="1282" spans="1:14">
      <c r="A1282" s="597"/>
      <c r="B1282" s="576"/>
      <c r="C1282" s="577" t="s">
        <v>1738</v>
      </c>
      <c r="D1282" s="576"/>
      <c r="E1282" s="598"/>
      <c r="F1282" s="576" t="s">
        <v>36</v>
      </c>
      <c r="G1282" s="599">
        <v>9022502.8699999992</v>
      </c>
      <c r="H1282" s="576" t="s">
        <v>36</v>
      </c>
      <c r="I1282" s="599">
        <v>605000</v>
      </c>
      <c r="J1282" s="576" t="s">
        <v>36</v>
      </c>
      <c r="K1282" s="599">
        <v>100000</v>
      </c>
      <c r="L1282" s="576" t="s">
        <v>36</v>
      </c>
      <c r="M1282" s="599">
        <f>G1282+I1282+K1282</f>
        <v>9727502.8699999992</v>
      </c>
    </row>
    <row r="1283" spans="1:14">
      <c r="A1283" s="52"/>
      <c r="B1283" s="52"/>
      <c r="C1283" s="52"/>
      <c r="D1283" s="52"/>
      <c r="E1283" s="52"/>
      <c r="F1283" s="52"/>
      <c r="G1283" s="52"/>
      <c r="H1283" s="52"/>
      <c r="I1283" s="52"/>
      <c r="J1283" s="52"/>
      <c r="K1283" s="52"/>
      <c r="L1283" s="52"/>
      <c r="M1283" s="52"/>
    </row>
    <row r="1284" spans="1:14">
      <c r="A1284" s="366" t="s">
        <v>703</v>
      </c>
      <c r="B1284" s="366"/>
      <c r="C1284" s="366" t="s">
        <v>1865</v>
      </c>
      <c r="D1284" s="366"/>
      <c r="E1284" s="250"/>
      <c r="F1284" s="582"/>
      <c r="G1284" s="582"/>
      <c r="H1284" s="582"/>
      <c r="I1284" s="582"/>
      <c r="J1284" s="582"/>
      <c r="K1284" s="582"/>
      <c r="L1284" s="582"/>
      <c r="M1284" s="582"/>
      <c r="N1284" s="582"/>
    </row>
    <row r="1285" spans="1:14">
      <c r="A1285" s="582"/>
      <c r="B1285" s="582"/>
      <c r="C1285" s="582"/>
      <c r="D1285" s="582"/>
      <c r="E1285" s="582"/>
      <c r="F1285" s="582"/>
      <c r="G1285" s="582"/>
      <c r="H1285" s="582"/>
      <c r="I1285" s="582"/>
      <c r="J1285" s="582"/>
      <c r="K1285" s="582"/>
      <c r="L1285" s="582"/>
      <c r="M1285" s="582"/>
      <c r="N1285" s="582"/>
    </row>
    <row r="1286" spans="1:14">
      <c r="A1286" s="582"/>
      <c r="B1286" s="582"/>
      <c r="C1286" s="582"/>
      <c r="D1286" s="582"/>
      <c r="E1286" s="582"/>
      <c r="F1286" s="582"/>
      <c r="G1286" s="582"/>
      <c r="H1286" s="582"/>
      <c r="I1286" s="582"/>
      <c r="J1286" s="582"/>
      <c r="K1286" s="582"/>
      <c r="L1286" s="582"/>
      <c r="M1286" s="582"/>
      <c r="N1286" s="582"/>
    </row>
    <row r="1287" spans="1:14">
      <c r="A1287" s="176" t="s">
        <v>2508</v>
      </c>
      <c r="B1287" s="176"/>
      <c r="C1287" s="176" t="s">
        <v>1389</v>
      </c>
      <c r="D1287" s="176"/>
      <c r="E1287" s="176" t="s">
        <v>1390</v>
      </c>
      <c r="F1287" s="176"/>
      <c r="G1287" s="176"/>
      <c r="H1287" s="176"/>
      <c r="I1287" s="176"/>
      <c r="J1287" s="176" t="s">
        <v>1740</v>
      </c>
      <c r="K1287" s="176"/>
      <c r="L1287" s="176"/>
      <c r="M1287" s="176"/>
      <c r="N1287" s="582"/>
    </row>
    <row r="1288" spans="1:14">
      <c r="A1288" s="176" t="s">
        <v>2509</v>
      </c>
      <c r="B1288" s="176"/>
      <c r="C1288" s="176" t="s">
        <v>1392</v>
      </c>
      <c r="D1288" s="176"/>
      <c r="E1288" s="176" t="s">
        <v>1393</v>
      </c>
      <c r="F1288" s="176"/>
      <c r="G1288" s="176"/>
      <c r="H1288" s="176"/>
      <c r="I1288" s="176"/>
      <c r="J1288" s="176"/>
      <c r="K1288" s="176" t="s">
        <v>1494</v>
      </c>
      <c r="L1288" s="176"/>
      <c r="M1288" s="176"/>
      <c r="N1288" s="582"/>
    </row>
    <row r="1289" spans="1:14">
      <c r="A1289" s="176" t="s">
        <v>2510</v>
      </c>
      <c r="B1289" s="176"/>
      <c r="C1289" s="176"/>
      <c r="D1289" s="176"/>
      <c r="E1289" s="176"/>
      <c r="F1289" s="176"/>
      <c r="G1289" s="176"/>
      <c r="H1289" s="176"/>
      <c r="I1289" s="176"/>
      <c r="J1289" s="176"/>
      <c r="K1289" s="176"/>
      <c r="L1289" s="176"/>
      <c r="M1289" s="176"/>
      <c r="N1289" s="582"/>
    </row>
    <row r="1290" spans="1:14">
      <c r="A1290" s="176"/>
      <c r="B1290" s="176"/>
      <c r="C1290" s="176"/>
      <c r="D1290" s="176"/>
      <c r="E1290" s="176"/>
      <c r="F1290" s="176"/>
      <c r="G1290" s="176"/>
      <c r="H1290" s="176"/>
      <c r="I1290" s="176"/>
      <c r="J1290" s="176"/>
      <c r="K1290" s="176"/>
      <c r="L1290" s="176"/>
      <c r="M1290" s="176"/>
      <c r="N1290" s="582"/>
    </row>
    <row r="1291" spans="1:14">
      <c r="A1291" s="176" t="s">
        <v>1395</v>
      </c>
      <c r="B1291" s="582"/>
      <c r="C1291" s="582"/>
      <c r="D1291" s="582"/>
      <c r="E1291" s="582"/>
      <c r="F1291" s="582"/>
      <c r="G1291" s="582"/>
      <c r="H1291" s="582"/>
      <c r="I1291" s="582"/>
      <c r="J1291" s="582"/>
      <c r="K1291" s="582"/>
      <c r="L1291" s="582"/>
      <c r="M1291" s="582"/>
      <c r="N1291" s="582"/>
    </row>
    <row r="1292" spans="1:14">
      <c r="A1292" s="176"/>
      <c r="B1292" s="582"/>
      <c r="C1292" s="582"/>
      <c r="D1292" s="582"/>
      <c r="E1292" s="582"/>
      <c r="F1292" s="582"/>
      <c r="G1292" s="582"/>
      <c r="H1292" s="582"/>
      <c r="I1292" s="582"/>
      <c r="J1292" s="582"/>
      <c r="K1292" s="582"/>
      <c r="L1292" s="582"/>
      <c r="M1292" s="582"/>
      <c r="N1292" s="582"/>
    </row>
    <row r="1293" spans="1:14">
      <c r="A1293" s="582"/>
      <c r="B1293" s="582"/>
      <c r="C1293" s="582"/>
      <c r="D1293" s="582"/>
      <c r="E1293" s="582"/>
      <c r="F1293" s="582"/>
      <c r="G1293" s="582"/>
      <c r="H1293" s="582"/>
      <c r="I1293" s="582"/>
      <c r="J1293" s="582"/>
      <c r="K1293" s="582"/>
      <c r="L1293" s="582"/>
      <c r="M1293" s="582"/>
      <c r="N1293" s="582"/>
    </row>
    <row r="1294" spans="1:14">
      <c r="A1294" s="176" t="s">
        <v>1396</v>
      </c>
      <c r="B1294" s="176"/>
      <c r="C1294" s="582"/>
      <c r="D1294" s="582"/>
      <c r="E1294" s="582"/>
      <c r="F1294" s="582"/>
      <c r="G1294" s="582"/>
      <c r="H1294" s="582"/>
      <c r="I1294" s="582"/>
      <c r="J1294" s="582"/>
      <c r="K1294" s="582"/>
      <c r="L1294" s="582"/>
      <c r="M1294" s="582"/>
      <c r="N1294" s="582"/>
    </row>
    <row r="1295" spans="1:14">
      <c r="A1295" s="176" t="s">
        <v>1867</v>
      </c>
      <c r="B1295" s="176"/>
      <c r="C1295" s="582"/>
      <c r="D1295" s="582"/>
      <c r="E1295" s="582"/>
      <c r="F1295" s="582"/>
      <c r="G1295" s="582"/>
      <c r="H1295" s="582"/>
      <c r="I1295" s="582"/>
      <c r="J1295" s="582"/>
      <c r="K1295" s="582"/>
      <c r="L1295" s="582"/>
      <c r="M1295" s="582"/>
      <c r="N1295" s="582"/>
    </row>
    <row r="1296" spans="1:14">
      <c r="A1296" s="201"/>
      <c r="B1296" s="201"/>
      <c r="C1296" s="334"/>
      <c r="D1296" s="334"/>
      <c r="E1296" s="334"/>
      <c r="F1296" s="334"/>
      <c r="G1296" s="334"/>
      <c r="H1296" s="334"/>
      <c r="I1296" s="334"/>
      <c r="J1296" s="334"/>
      <c r="K1296" s="334"/>
      <c r="L1296" s="334"/>
      <c r="M1296" s="334"/>
    </row>
    <row r="1297" spans="1:13">
      <c r="A1297" s="530" t="s">
        <v>1398</v>
      </c>
      <c r="B1297" s="530"/>
      <c r="C1297" s="530"/>
      <c r="D1297" s="530"/>
      <c r="E1297" s="530"/>
      <c r="F1297" s="530"/>
      <c r="G1297" s="530"/>
      <c r="H1297" s="530"/>
      <c r="I1297" s="530"/>
      <c r="J1297" s="530"/>
      <c r="K1297" s="530"/>
      <c r="L1297" s="530"/>
      <c r="M1297" s="530" t="s">
        <v>1495</v>
      </c>
    </row>
    <row r="1298" spans="1:13">
      <c r="A1298" s="530" t="s">
        <v>2511</v>
      </c>
      <c r="B1298" s="530"/>
      <c r="C1298" s="530"/>
      <c r="D1298" s="530"/>
      <c r="E1298" s="530"/>
      <c r="F1298" s="530"/>
      <c r="G1298" s="530"/>
      <c r="H1298" s="530"/>
      <c r="I1298" s="530"/>
      <c r="J1298" s="530"/>
      <c r="K1298" s="530"/>
      <c r="L1298" s="530"/>
      <c r="M1298" s="530"/>
    </row>
    <row r="1299" spans="1:13">
      <c r="A1299" s="530"/>
      <c r="B1299" s="530"/>
      <c r="C1299" s="530"/>
      <c r="D1299" s="530"/>
      <c r="E1299" s="530"/>
      <c r="F1299" s="530"/>
      <c r="G1299" s="530"/>
      <c r="H1299" s="530"/>
      <c r="I1299" s="530"/>
      <c r="J1299" s="530"/>
      <c r="K1299" s="530"/>
      <c r="L1299" s="530"/>
      <c r="M1299" s="530"/>
    </row>
    <row r="1300" spans="1:13">
      <c r="A1300" s="530"/>
      <c r="B1300" s="530"/>
    </row>
    <row r="1301" spans="1:13" ht="15.75">
      <c r="A1301" s="531" t="s">
        <v>2512</v>
      </c>
      <c r="B1301" s="531"/>
      <c r="C1301" s="531"/>
      <c r="D1301" s="531"/>
      <c r="E1301" s="531"/>
      <c r="F1301" s="531"/>
      <c r="G1301" s="531"/>
      <c r="H1301" s="531"/>
      <c r="I1301" s="531"/>
      <c r="J1301" s="531"/>
      <c r="K1301" s="531"/>
      <c r="L1301" s="531"/>
      <c r="M1301" s="531"/>
    </row>
    <row r="1302" spans="1:13">
      <c r="A1302" s="63"/>
      <c r="B1302" s="63"/>
      <c r="C1302" s="63"/>
      <c r="D1302" s="63"/>
      <c r="E1302" s="63"/>
      <c r="F1302" s="63"/>
      <c r="G1302" s="63"/>
      <c r="H1302" s="63"/>
      <c r="I1302" s="63"/>
      <c r="J1302" s="63"/>
      <c r="K1302" s="63"/>
    </row>
    <row r="1303" spans="1:13" ht="16.5">
      <c r="A1303" s="532" t="s">
        <v>1166</v>
      </c>
      <c r="B1303" s="532"/>
      <c r="C1303" s="532"/>
      <c r="D1303" s="532"/>
      <c r="E1303" s="532"/>
      <c r="F1303" s="532"/>
      <c r="G1303" s="532"/>
      <c r="H1303" s="532"/>
      <c r="I1303" s="532"/>
      <c r="J1303" s="532"/>
      <c r="K1303" s="532"/>
      <c r="L1303" s="532"/>
      <c r="M1303" s="532"/>
    </row>
    <row r="1304" spans="1:13">
      <c r="A1304" s="533" t="s">
        <v>1167</v>
      </c>
      <c r="B1304" s="533"/>
      <c r="C1304" s="533"/>
      <c r="D1304" s="533"/>
      <c r="E1304" s="533"/>
      <c r="F1304" s="533"/>
      <c r="G1304" s="533"/>
      <c r="H1304" s="533"/>
      <c r="I1304" s="533"/>
      <c r="J1304" s="533"/>
      <c r="K1304" s="533"/>
      <c r="L1304" s="533"/>
      <c r="M1304" s="533"/>
    </row>
    <row r="1305" spans="1:13">
      <c r="A1305" s="63"/>
      <c r="B1305" s="63"/>
      <c r="C1305" s="63"/>
      <c r="D1305" s="63"/>
      <c r="E1305" s="63"/>
      <c r="F1305" s="534"/>
      <c r="G1305" s="534"/>
      <c r="H1305" s="63"/>
      <c r="I1305" s="63"/>
      <c r="J1305" s="63"/>
      <c r="K1305" s="63"/>
    </row>
    <row r="1306" spans="1:13">
      <c r="A1306" s="63" t="s">
        <v>1168</v>
      </c>
      <c r="B1306" s="63" t="s">
        <v>2513</v>
      </c>
      <c r="C1306" s="63"/>
      <c r="D1306" s="63"/>
      <c r="E1306" s="63"/>
      <c r="F1306" s="63"/>
      <c r="G1306" s="63"/>
      <c r="H1306" s="63"/>
      <c r="I1306" s="63"/>
      <c r="J1306" s="63"/>
      <c r="K1306" s="63"/>
      <c r="L1306" s="63"/>
      <c r="M1306" s="63"/>
    </row>
    <row r="1307" spans="1:13" ht="12.75" customHeight="1">
      <c r="A1307" s="63"/>
      <c r="B1307" s="63"/>
      <c r="C1307" s="63"/>
      <c r="D1307" s="63"/>
      <c r="E1307" s="63"/>
      <c r="F1307" s="63"/>
      <c r="G1307" s="63"/>
      <c r="H1307" s="63"/>
      <c r="I1307" s="63"/>
      <c r="J1307" s="63"/>
      <c r="K1307" s="63"/>
      <c r="L1307" s="63"/>
      <c r="M1307" s="63"/>
    </row>
    <row r="1308" spans="1:13">
      <c r="A1308" s="63" t="s">
        <v>1500</v>
      </c>
      <c r="B1308" s="63" t="s">
        <v>2514</v>
      </c>
      <c r="C1308" s="63"/>
      <c r="D1308" s="63"/>
      <c r="E1308" s="63"/>
      <c r="F1308" s="63"/>
      <c r="G1308" s="63"/>
      <c r="H1308" s="63"/>
      <c r="I1308" s="63"/>
      <c r="J1308" s="63"/>
      <c r="K1308" s="63"/>
      <c r="L1308" s="63"/>
      <c r="M1308" s="63"/>
    </row>
    <row r="1309" spans="1:13">
      <c r="A1309" s="63"/>
      <c r="B1309" s="63" t="s">
        <v>2515</v>
      </c>
      <c r="C1309" s="63"/>
      <c r="D1309" s="63"/>
      <c r="E1309" s="63"/>
      <c r="F1309" s="63"/>
      <c r="G1309" s="63"/>
      <c r="H1309" s="63"/>
      <c r="I1309" s="63"/>
      <c r="J1309" s="63"/>
      <c r="K1309" s="63"/>
      <c r="L1309" s="63"/>
      <c r="M1309" s="63"/>
    </row>
    <row r="1310" spans="1:13" ht="11.25" customHeight="1">
      <c r="A1310" s="63"/>
      <c r="B1310" s="63"/>
      <c r="C1310" s="63"/>
      <c r="D1310" s="63"/>
      <c r="E1310" s="63"/>
      <c r="F1310" s="63"/>
      <c r="G1310" s="63"/>
      <c r="H1310" s="63"/>
      <c r="I1310" s="63"/>
      <c r="J1310" s="63"/>
      <c r="K1310" s="63"/>
      <c r="L1310" s="63"/>
      <c r="M1310" s="63"/>
    </row>
    <row r="1311" spans="1:13">
      <c r="A1311" s="63" t="s">
        <v>1502</v>
      </c>
      <c r="B1311" s="63" t="s">
        <v>2516</v>
      </c>
      <c r="C1311" s="63"/>
      <c r="D1311" s="63"/>
      <c r="E1311" s="63"/>
      <c r="F1311" s="63"/>
      <c r="G1311" s="63"/>
      <c r="H1311" s="63"/>
      <c r="I1311" s="63"/>
      <c r="J1311" s="63"/>
      <c r="K1311" s="63"/>
      <c r="L1311" s="63"/>
      <c r="M1311" s="63"/>
    </row>
    <row r="1312" spans="1:13">
      <c r="A1312" s="63"/>
      <c r="B1312" s="63" t="s">
        <v>2517</v>
      </c>
      <c r="C1312" s="63"/>
      <c r="D1312" s="63"/>
      <c r="E1312" s="63"/>
      <c r="F1312" s="63"/>
      <c r="G1312" s="63"/>
      <c r="H1312" s="63"/>
      <c r="I1312" s="63"/>
      <c r="J1312" s="63"/>
      <c r="K1312" s="63"/>
      <c r="L1312" s="63"/>
      <c r="M1312" s="63"/>
    </row>
    <row r="1313" spans="1:13" ht="12.75" customHeight="1">
      <c r="A1313" s="63"/>
      <c r="B1313" s="63"/>
      <c r="C1313" s="63"/>
      <c r="D1313" s="63"/>
      <c r="E1313" s="63"/>
      <c r="F1313" s="63"/>
      <c r="G1313" s="63"/>
      <c r="H1313" s="63"/>
      <c r="I1313" s="63"/>
      <c r="J1313" s="63"/>
      <c r="K1313" s="63"/>
      <c r="L1313" s="63"/>
      <c r="M1313" s="63"/>
    </row>
    <row r="1314" spans="1:13">
      <c r="A1314" s="63" t="s">
        <v>2518</v>
      </c>
      <c r="B1314" s="63"/>
      <c r="C1314" s="63"/>
      <c r="D1314" s="63"/>
      <c r="E1314" s="63"/>
      <c r="F1314" s="63"/>
      <c r="G1314" s="63"/>
      <c r="H1314" s="63"/>
      <c r="I1314" s="63"/>
      <c r="J1314" s="63"/>
      <c r="K1314" s="63"/>
      <c r="L1314" s="63"/>
      <c r="M1314" s="63"/>
    </row>
    <row r="1315" spans="1:13" ht="12.75" customHeight="1">
      <c r="A1315" s="81"/>
      <c r="B1315" s="81"/>
      <c r="C1315" s="81"/>
      <c r="D1315" s="81"/>
      <c r="E1315" s="81"/>
      <c r="F1315" s="81"/>
      <c r="G1315" s="81"/>
      <c r="H1315" s="81"/>
      <c r="I1315" s="81"/>
      <c r="J1315" s="81"/>
      <c r="K1315" s="81"/>
      <c r="L1315" s="81"/>
      <c r="M1315" s="81"/>
    </row>
    <row r="1316" spans="1:13">
      <c r="A1316" s="535" t="s">
        <v>1184</v>
      </c>
      <c r="B1316" s="554"/>
      <c r="C1316" s="535"/>
      <c r="D1316" s="554" t="s">
        <v>1185</v>
      </c>
      <c r="E1316" s="554" t="s">
        <v>1186</v>
      </c>
      <c r="F1316" s="549" t="s">
        <v>1187</v>
      </c>
      <c r="G1316" s="536"/>
      <c r="H1316" s="536"/>
      <c r="I1316" s="536"/>
      <c r="J1316" s="536"/>
      <c r="K1316" s="536"/>
      <c r="L1316" s="536"/>
      <c r="M1316" s="537"/>
    </row>
    <row r="1317" spans="1:13">
      <c r="A1317" s="538" t="s">
        <v>1188</v>
      </c>
      <c r="B1317" s="543" t="s">
        <v>311</v>
      </c>
      <c r="C1317" s="538" t="s">
        <v>1189</v>
      </c>
      <c r="D1317" s="538" t="s">
        <v>1190</v>
      </c>
      <c r="E1317" s="543" t="s">
        <v>1191</v>
      </c>
      <c r="F1317" s="539" t="s">
        <v>1192</v>
      </c>
      <c r="G1317" s="540"/>
      <c r="H1317" s="539" t="s">
        <v>1193</v>
      </c>
      <c r="I1317" s="540"/>
      <c r="J1317" s="539" t="s">
        <v>1194</v>
      </c>
      <c r="K1317" s="540"/>
      <c r="L1317" s="555" t="s">
        <v>1195</v>
      </c>
      <c r="M1317" s="540"/>
    </row>
    <row r="1318" spans="1:13">
      <c r="A1318" s="541" t="s">
        <v>11</v>
      </c>
      <c r="B1318" s="543"/>
      <c r="C1318" s="538"/>
      <c r="D1318" s="538"/>
      <c r="E1318" s="543"/>
      <c r="F1318" s="542"/>
      <c r="G1318" s="543"/>
      <c r="H1318" s="544"/>
      <c r="I1318" s="543"/>
      <c r="J1318" s="544"/>
      <c r="K1318" s="543"/>
      <c r="L1318" s="544"/>
      <c r="M1318" s="543"/>
    </row>
    <row r="1319" spans="1:13">
      <c r="A1319" s="545">
        <v>1</v>
      </c>
      <c r="B1319" s="547">
        <v>2</v>
      </c>
      <c r="C1319" s="545">
        <v>3</v>
      </c>
      <c r="D1319" s="545">
        <v>4</v>
      </c>
      <c r="E1319" s="547">
        <v>5</v>
      </c>
      <c r="F1319" s="546"/>
      <c r="G1319" s="547">
        <v>6</v>
      </c>
      <c r="H1319" s="546"/>
      <c r="I1319" s="547">
        <v>7</v>
      </c>
      <c r="J1319" s="548"/>
      <c r="K1319" s="547">
        <v>8</v>
      </c>
      <c r="L1319" s="548"/>
      <c r="M1319" s="547">
        <v>9</v>
      </c>
    </row>
    <row r="1320" spans="1:13">
      <c r="A1320" s="124"/>
      <c r="B1320" s="600"/>
      <c r="C1320" s="600" t="s">
        <v>2519</v>
      </c>
      <c r="D1320" s="60"/>
      <c r="E1320" s="61"/>
      <c r="F1320" s="40"/>
      <c r="G1320" s="78"/>
      <c r="H1320" s="52"/>
      <c r="I1320" s="78"/>
      <c r="J1320" s="52"/>
      <c r="K1320" s="78"/>
      <c r="L1320" s="52"/>
      <c r="M1320" s="78"/>
    </row>
    <row r="1321" spans="1:13">
      <c r="A1321" s="124"/>
      <c r="B1321" s="78"/>
      <c r="C1321" s="78" t="s">
        <v>2520</v>
      </c>
      <c r="D1321" s="39"/>
      <c r="E1321" s="580"/>
      <c r="F1321" s="52"/>
      <c r="G1321" s="78"/>
      <c r="H1321" s="52"/>
      <c r="I1321" s="78"/>
      <c r="J1321" s="52"/>
      <c r="K1321" s="78"/>
      <c r="L1321" s="52"/>
      <c r="M1321" s="78"/>
    </row>
    <row r="1322" spans="1:13">
      <c r="A1322" s="38" t="s">
        <v>2228</v>
      </c>
      <c r="B1322" s="78" t="s">
        <v>2521</v>
      </c>
      <c r="C1322" s="78" t="s">
        <v>2522</v>
      </c>
      <c r="D1322" s="180" t="s">
        <v>2523</v>
      </c>
      <c r="E1322" s="61" t="s">
        <v>2524</v>
      </c>
      <c r="F1322" s="52"/>
      <c r="G1322" s="78"/>
      <c r="H1322" s="52"/>
      <c r="I1322" s="78"/>
      <c r="J1322" s="52"/>
      <c r="K1322" s="78"/>
      <c r="L1322" s="52"/>
      <c r="M1322" s="78"/>
    </row>
    <row r="1323" spans="1:13">
      <c r="A1323" s="38" t="s">
        <v>1200</v>
      </c>
      <c r="B1323" s="78"/>
      <c r="C1323" s="78" t="s">
        <v>2525</v>
      </c>
      <c r="D1323" s="39" t="s">
        <v>2526</v>
      </c>
      <c r="E1323" s="580" t="s">
        <v>2521</v>
      </c>
      <c r="F1323" s="52"/>
      <c r="G1323" s="78"/>
      <c r="H1323" s="52"/>
      <c r="I1323" s="78"/>
      <c r="J1323" s="52"/>
      <c r="K1323" s="78"/>
      <c r="L1323" s="52"/>
      <c r="M1323" s="78"/>
    </row>
    <row r="1324" spans="1:13">
      <c r="A1324" s="39"/>
      <c r="B1324" s="78"/>
      <c r="C1324" s="78" t="s">
        <v>2527</v>
      </c>
      <c r="D1324" s="39" t="s">
        <v>2528</v>
      </c>
      <c r="E1324" s="580"/>
      <c r="F1324" s="63"/>
      <c r="G1324" s="78"/>
      <c r="H1324" s="63"/>
      <c r="I1324" s="78"/>
      <c r="J1324" s="63"/>
      <c r="K1324" s="78"/>
      <c r="L1324" s="63"/>
      <c r="M1324" s="78"/>
    </row>
    <row r="1325" spans="1:13">
      <c r="A1325" s="38">
        <v>3000</v>
      </c>
      <c r="B1325" s="78"/>
      <c r="C1325" s="39" t="s">
        <v>2529</v>
      </c>
      <c r="D1325" s="78" t="s">
        <v>2530</v>
      </c>
      <c r="E1325" s="580"/>
      <c r="F1325" s="63"/>
      <c r="G1325" s="78"/>
      <c r="H1325" s="63"/>
      <c r="I1325" s="78"/>
      <c r="J1325" s="63"/>
      <c r="K1325" s="78"/>
      <c r="L1325" s="63"/>
      <c r="M1325" s="78"/>
    </row>
    <row r="1326" spans="1:13">
      <c r="A1326" s="38" t="s">
        <v>2531</v>
      </c>
      <c r="B1326" s="78"/>
      <c r="C1326" s="39" t="s">
        <v>2532</v>
      </c>
      <c r="D1326" s="78"/>
      <c r="E1326" s="580"/>
      <c r="F1326" s="63"/>
      <c r="G1326" s="78"/>
      <c r="H1326" s="63"/>
      <c r="I1326" s="78"/>
      <c r="J1326" s="63"/>
      <c r="K1326" s="78"/>
      <c r="L1326" s="63"/>
      <c r="M1326" s="78"/>
    </row>
    <row r="1327" spans="1:13">
      <c r="A1327" s="38"/>
      <c r="B1327" s="78"/>
      <c r="C1327" s="39" t="s">
        <v>2533</v>
      </c>
      <c r="D1327" s="78" t="s">
        <v>2534</v>
      </c>
      <c r="E1327" s="580"/>
      <c r="F1327" s="63"/>
      <c r="G1327" s="78"/>
      <c r="H1327" s="63"/>
      <c r="I1327" s="78"/>
      <c r="J1327" s="63"/>
      <c r="K1327" s="78"/>
      <c r="L1327" s="63"/>
      <c r="M1327" s="78"/>
    </row>
    <row r="1328" spans="1:13">
      <c r="A1328" s="39"/>
      <c r="B1328" s="78"/>
      <c r="C1328" s="39" t="s">
        <v>2535</v>
      </c>
      <c r="D1328" s="78" t="s">
        <v>2536</v>
      </c>
      <c r="E1328" s="580"/>
      <c r="F1328" s="63"/>
      <c r="G1328" s="78"/>
      <c r="H1328" s="63"/>
      <c r="I1328" s="78"/>
      <c r="J1328" s="63"/>
      <c r="K1328" s="78"/>
      <c r="L1328" s="63"/>
      <c r="M1328" s="78"/>
    </row>
    <row r="1329" spans="1:14">
      <c r="A1329" s="39"/>
      <c r="B1329" s="78"/>
      <c r="C1329" s="39" t="s">
        <v>2537</v>
      </c>
      <c r="D1329" s="78" t="s">
        <v>2538</v>
      </c>
      <c r="E1329" s="580"/>
      <c r="F1329" s="63"/>
      <c r="G1329" s="78"/>
      <c r="H1329" s="63"/>
      <c r="I1329" s="78"/>
      <c r="J1329" s="63"/>
      <c r="K1329" s="78"/>
      <c r="L1329" s="63"/>
      <c r="M1329" s="78"/>
    </row>
    <row r="1330" spans="1:14">
      <c r="A1330" s="39"/>
      <c r="B1330" s="78"/>
      <c r="C1330" s="39" t="s">
        <v>2539</v>
      </c>
      <c r="D1330" s="78" t="s">
        <v>2540</v>
      </c>
      <c r="E1330" s="580"/>
      <c r="F1330" s="63"/>
      <c r="G1330" s="78"/>
      <c r="H1330" s="63"/>
      <c r="I1330" s="78"/>
      <c r="J1330" s="63"/>
      <c r="K1330" s="78"/>
      <c r="L1330" s="63"/>
      <c r="M1330" s="78"/>
    </row>
    <row r="1331" spans="1:14">
      <c r="A1331" s="39"/>
      <c r="B1331" s="78"/>
      <c r="C1331" s="124" t="s">
        <v>2541</v>
      </c>
      <c r="D1331" s="78"/>
      <c r="E1331" s="580"/>
      <c r="F1331" s="63"/>
      <c r="G1331" s="78"/>
      <c r="H1331" s="63"/>
      <c r="I1331" s="78"/>
      <c r="J1331" s="63"/>
      <c r="K1331" s="78"/>
      <c r="L1331" s="63"/>
      <c r="M1331" s="78"/>
    </row>
    <row r="1332" spans="1:14">
      <c r="A1332" s="47"/>
      <c r="B1332" s="80"/>
      <c r="C1332" s="127"/>
      <c r="D1332" s="248"/>
      <c r="E1332" s="593"/>
      <c r="F1332" s="81"/>
      <c r="G1332" s="248"/>
      <c r="H1332" s="81"/>
      <c r="I1332" s="248"/>
      <c r="J1332" s="81"/>
      <c r="K1332" s="248"/>
      <c r="L1332" s="81"/>
      <c r="M1332" s="248"/>
    </row>
    <row r="1333" spans="1:14">
      <c r="A1333" s="52"/>
      <c r="B1333" s="52"/>
      <c r="C1333" s="52"/>
      <c r="D1333" s="52"/>
      <c r="E1333" s="52"/>
      <c r="F1333" s="52"/>
      <c r="G1333" s="52"/>
      <c r="H1333" s="52"/>
      <c r="I1333" s="52"/>
      <c r="J1333" s="52"/>
      <c r="K1333" s="52"/>
      <c r="L1333" s="52"/>
      <c r="M1333" s="52"/>
      <c r="N1333" s="6"/>
    </row>
    <row r="1334" spans="1:14">
      <c r="A1334" s="52"/>
      <c r="B1334" s="52"/>
      <c r="C1334" s="52"/>
      <c r="D1334" s="52"/>
      <c r="E1334" s="52"/>
      <c r="F1334" s="52"/>
      <c r="G1334" s="52"/>
      <c r="H1334" s="52"/>
      <c r="I1334" s="52"/>
      <c r="J1334" s="52"/>
      <c r="K1334" s="52"/>
      <c r="L1334" s="52"/>
      <c r="M1334" s="52"/>
      <c r="N1334" s="6"/>
    </row>
    <row r="1335" spans="1:14">
      <c r="A1335" s="52"/>
      <c r="B1335" s="52"/>
      <c r="C1335" s="52"/>
      <c r="D1335" s="52"/>
      <c r="E1335" s="52"/>
      <c r="F1335" s="52"/>
      <c r="G1335" s="52"/>
      <c r="H1335" s="52"/>
      <c r="I1335" s="52"/>
      <c r="J1335" s="52"/>
      <c r="K1335" s="52"/>
      <c r="L1335" s="52"/>
      <c r="M1335" s="52"/>
      <c r="N1335" s="6"/>
    </row>
    <row r="1336" spans="1:14">
      <c r="A1336" s="530" t="s">
        <v>1398</v>
      </c>
      <c r="B1336" s="530"/>
      <c r="C1336" s="6"/>
      <c r="D1336" s="6"/>
      <c r="E1336" s="6"/>
      <c r="F1336" s="6"/>
      <c r="G1336" s="6"/>
      <c r="H1336" s="6"/>
      <c r="I1336" s="6"/>
      <c r="J1336" s="6"/>
      <c r="K1336" s="6"/>
      <c r="L1336" s="6"/>
      <c r="M1336" s="6"/>
      <c r="N1336" s="6"/>
    </row>
    <row r="1337" spans="1:14">
      <c r="A1337" s="530" t="s">
        <v>2542</v>
      </c>
      <c r="B1337" s="530"/>
      <c r="C1337" s="6"/>
      <c r="D1337" s="6"/>
      <c r="E1337" s="6"/>
      <c r="F1337" s="6"/>
      <c r="G1337" s="6"/>
      <c r="H1337" s="6"/>
      <c r="I1337" s="6"/>
      <c r="J1337" s="6"/>
      <c r="K1337" s="6"/>
      <c r="L1337" s="6"/>
      <c r="M1337" s="6"/>
      <c r="N1337" s="6"/>
    </row>
    <row r="1338" spans="1:14">
      <c r="A1338" s="6"/>
      <c r="B1338" s="6"/>
      <c r="C1338" s="6"/>
      <c r="D1338" s="6"/>
      <c r="E1338" s="6"/>
      <c r="F1338" s="6"/>
      <c r="G1338" s="6"/>
      <c r="H1338" s="6"/>
      <c r="I1338" s="6"/>
      <c r="J1338" s="6"/>
      <c r="K1338" s="6"/>
      <c r="L1338" s="6"/>
      <c r="M1338" s="6"/>
      <c r="N1338" s="6"/>
    </row>
    <row r="1339" spans="1:14">
      <c r="A1339" s="535" t="s">
        <v>1184</v>
      </c>
      <c r="B1339" s="554"/>
      <c r="C1339" s="535"/>
      <c r="D1339" s="554" t="s">
        <v>1185</v>
      </c>
      <c r="E1339" s="554" t="s">
        <v>1186</v>
      </c>
      <c r="F1339" s="549" t="s">
        <v>1187</v>
      </c>
      <c r="G1339" s="536"/>
      <c r="H1339" s="536"/>
      <c r="I1339" s="536"/>
      <c r="J1339" s="536"/>
      <c r="K1339" s="536"/>
      <c r="L1339" s="536"/>
      <c r="M1339" s="537"/>
      <c r="N1339" s="6"/>
    </row>
    <row r="1340" spans="1:14">
      <c r="A1340" s="538" t="s">
        <v>1188</v>
      </c>
      <c r="B1340" s="543" t="s">
        <v>311</v>
      </c>
      <c r="C1340" s="538" t="s">
        <v>1189</v>
      </c>
      <c r="D1340" s="538" t="s">
        <v>1190</v>
      </c>
      <c r="E1340" s="543" t="s">
        <v>1191</v>
      </c>
      <c r="F1340" s="539" t="s">
        <v>1192</v>
      </c>
      <c r="G1340" s="540"/>
      <c r="H1340" s="539" t="s">
        <v>1193</v>
      </c>
      <c r="I1340" s="540"/>
      <c r="J1340" s="539" t="s">
        <v>1194</v>
      </c>
      <c r="K1340" s="540"/>
      <c r="L1340" s="555" t="s">
        <v>1195</v>
      </c>
      <c r="M1340" s="540"/>
      <c r="N1340" s="6"/>
    </row>
    <row r="1341" spans="1:14">
      <c r="A1341" s="541" t="s">
        <v>11</v>
      </c>
      <c r="B1341" s="543"/>
      <c r="C1341" s="538"/>
      <c r="D1341" s="538"/>
      <c r="E1341" s="543"/>
      <c r="F1341" s="542"/>
      <c r="G1341" s="543"/>
      <c r="H1341" s="544"/>
      <c r="I1341" s="543"/>
      <c r="J1341" s="544"/>
      <c r="K1341" s="543"/>
      <c r="L1341" s="544"/>
      <c r="M1341" s="543"/>
      <c r="N1341" s="6"/>
    </row>
    <row r="1342" spans="1:14">
      <c r="A1342" s="545">
        <v>1</v>
      </c>
      <c r="B1342" s="547">
        <v>2</v>
      </c>
      <c r="C1342" s="547">
        <v>3</v>
      </c>
      <c r="D1342" s="547">
        <v>4</v>
      </c>
      <c r="E1342" s="547">
        <v>5</v>
      </c>
      <c r="F1342" s="548"/>
      <c r="G1342" s="547">
        <v>6</v>
      </c>
      <c r="H1342" s="548"/>
      <c r="I1342" s="547">
        <v>7</v>
      </c>
      <c r="J1342" s="548"/>
      <c r="K1342" s="547">
        <v>8</v>
      </c>
      <c r="L1342" s="548"/>
      <c r="M1342" s="547">
        <v>9</v>
      </c>
      <c r="N1342" s="6"/>
    </row>
    <row r="1343" spans="1:14">
      <c r="A1343" s="39"/>
      <c r="B1343" s="52"/>
      <c r="C1343" s="246" t="s">
        <v>2543</v>
      </c>
      <c r="D1343" s="78"/>
      <c r="E1343" s="39"/>
      <c r="F1343" s="63"/>
      <c r="G1343" s="78"/>
      <c r="H1343" s="63"/>
      <c r="I1343" s="78"/>
      <c r="J1343" s="63"/>
      <c r="K1343" s="78"/>
      <c r="L1343" s="63"/>
      <c r="M1343" s="78"/>
      <c r="N1343" s="6"/>
    </row>
    <row r="1344" spans="1:14">
      <c r="A1344" s="39"/>
      <c r="B1344" s="78" t="s">
        <v>2544</v>
      </c>
      <c r="C1344" s="39" t="s">
        <v>2545</v>
      </c>
      <c r="D1344" s="78" t="s">
        <v>2546</v>
      </c>
      <c r="E1344" s="38" t="s">
        <v>2547</v>
      </c>
      <c r="F1344" s="63"/>
      <c r="G1344" s="78"/>
      <c r="H1344" s="63"/>
      <c r="I1344" s="78"/>
      <c r="J1344" s="63"/>
      <c r="K1344" s="78"/>
      <c r="L1344" s="63"/>
      <c r="M1344" s="78"/>
      <c r="N1344" s="6"/>
    </row>
    <row r="1345" spans="1:14">
      <c r="A1345" s="39"/>
      <c r="B1345" s="78" t="s">
        <v>2548</v>
      </c>
      <c r="C1345" s="39" t="s">
        <v>2549</v>
      </c>
      <c r="D1345" s="78" t="s">
        <v>2550</v>
      </c>
      <c r="E1345" s="38" t="s">
        <v>2551</v>
      </c>
      <c r="F1345" s="63"/>
      <c r="G1345" s="78"/>
      <c r="H1345" s="63"/>
      <c r="I1345" s="78"/>
      <c r="J1345" s="63"/>
      <c r="K1345" s="78"/>
      <c r="L1345" s="63"/>
      <c r="M1345" s="78"/>
      <c r="N1345" s="6"/>
    </row>
    <row r="1346" spans="1:14">
      <c r="A1346" s="39"/>
      <c r="B1346" s="78"/>
      <c r="C1346" s="39" t="s">
        <v>2552</v>
      </c>
      <c r="D1346" s="78" t="s">
        <v>2553</v>
      </c>
      <c r="E1346" s="38" t="s">
        <v>2554</v>
      </c>
      <c r="F1346" s="63"/>
      <c r="G1346" s="78"/>
      <c r="H1346" s="63"/>
      <c r="I1346" s="78"/>
      <c r="J1346" s="63"/>
      <c r="K1346" s="78"/>
      <c r="L1346" s="63"/>
      <c r="M1346" s="78"/>
      <c r="N1346" s="6"/>
    </row>
    <row r="1347" spans="1:14" ht="9.75" customHeight="1">
      <c r="A1347" s="47"/>
      <c r="B1347" s="47"/>
      <c r="C1347" s="47"/>
      <c r="D1347" s="47"/>
      <c r="E1347" s="47"/>
      <c r="F1347" s="81"/>
      <c r="G1347" s="248"/>
      <c r="H1347" s="81"/>
      <c r="I1347" s="248"/>
      <c r="J1347" s="81"/>
      <c r="K1347" s="248"/>
      <c r="L1347" s="81"/>
      <c r="M1347" s="248"/>
      <c r="N1347" s="6"/>
    </row>
    <row r="1348" spans="1:14">
      <c r="A1348" s="40"/>
      <c r="B1348" s="39" t="s">
        <v>2555</v>
      </c>
      <c r="C1348" s="78" t="s">
        <v>2556</v>
      </c>
      <c r="D1348" s="39" t="s">
        <v>2546</v>
      </c>
      <c r="E1348" s="38" t="s">
        <v>2557</v>
      </c>
      <c r="F1348" s="63"/>
      <c r="G1348" s="78"/>
      <c r="H1348" s="63"/>
      <c r="I1348" s="78"/>
      <c r="J1348" s="63"/>
      <c r="K1348" s="78"/>
      <c r="L1348" s="63"/>
      <c r="M1348" s="78"/>
      <c r="N1348" s="6"/>
    </row>
    <row r="1349" spans="1:14">
      <c r="A1349" s="40"/>
      <c r="B1349" s="39" t="s">
        <v>2558</v>
      </c>
      <c r="C1349" s="78" t="s">
        <v>2559</v>
      </c>
      <c r="D1349" s="39" t="s">
        <v>2560</v>
      </c>
      <c r="E1349" s="38" t="s">
        <v>2561</v>
      </c>
      <c r="F1349" s="63"/>
      <c r="G1349" s="78"/>
      <c r="H1349" s="63"/>
      <c r="I1349" s="78"/>
      <c r="J1349" s="63"/>
      <c r="K1349" s="78"/>
      <c r="L1349" s="63"/>
      <c r="M1349" s="78"/>
      <c r="N1349" s="6"/>
    </row>
    <row r="1350" spans="1:14">
      <c r="A1350" s="40"/>
      <c r="B1350" s="39" t="s">
        <v>2562</v>
      </c>
      <c r="C1350" s="78" t="s">
        <v>2563</v>
      </c>
      <c r="D1350" s="78" t="s">
        <v>2564</v>
      </c>
      <c r="E1350" s="78"/>
      <c r="F1350" s="52"/>
      <c r="G1350" s="78"/>
      <c r="H1350" s="52"/>
      <c r="I1350" s="78"/>
      <c r="J1350" s="52"/>
      <c r="K1350" s="78"/>
      <c r="L1350" s="52"/>
      <c r="M1350" s="78"/>
      <c r="N1350" s="6"/>
    </row>
    <row r="1351" spans="1:14">
      <c r="A1351" s="47"/>
      <c r="B1351" s="248"/>
      <c r="C1351" s="248" t="s">
        <v>2565</v>
      </c>
      <c r="D1351" s="248"/>
      <c r="E1351" s="248"/>
      <c r="F1351" s="81"/>
      <c r="G1351" s="248"/>
      <c r="H1351" s="81"/>
      <c r="I1351" s="248"/>
      <c r="J1351" s="81"/>
      <c r="K1351" s="248"/>
      <c r="L1351" s="81"/>
      <c r="M1351" s="248"/>
      <c r="N1351" s="6"/>
    </row>
    <row r="1352" spans="1:14">
      <c r="A1352" s="39"/>
      <c r="B1352" s="78"/>
      <c r="C1352" s="601" t="s">
        <v>2566</v>
      </c>
      <c r="D1352" s="78"/>
      <c r="E1352" s="61" t="s">
        <v>2567</v>
      </c>
      <c r="F1352" s="52"/>
      <c r="G1352" s="78"/>
      <c r="H1352" s="52"/>
      <c r="I1352" s="78"/>
      <c r="J1352" s="52"/>
      <c r="K1352" s="78"/>
      <c r="L1352" s="52"/>
      <c r="M1352" s="78"/>
      <c r="N1352" s="6"/>
    </row>
    <row r="1353" spans="1:14">
      <c r="A1353" s="39"/>
      <c r="B1353" s="78" t="s">
        <v>2568</v>
      </c>
      <c r="C1353" s="78" t="s">
        <v>2569</v>
      </c>
      <c r="D1353" s="78" t="s">
        <v>2570</v>
      </c>
      <c r="E1353" s="61" t="s">
        <v>2571</v>
      </c>
      <c r="F1353" s="52"/>
      <c r="G1353" s="78"/>
      <c r="H1353" s="52"/>
      <c r="I1353" s="78"/>
      <c r="J1353" s="52"/>
      <c r="K1353" s="78"/>
      <c r="L1353" s="52"/>
      <c r="M1353" s="78"/>
      <c r="N1353" s="6"/>
    </row>
    <row r="1354" spans="1:14">
      <c r="A1354" s="39"/>
      <c r="B1354" s="78" t="s">
        <v>2572</v>
      </c>
      <c r="C1354" s="78" t="s">
        <v>2573</v>
      </c>
      <c r="D1354" s="78" t="s">
        <v>2574</v>
      </c>
      <c r="E1354" s="78"/>
      <c r="F1354" s="52"/>
      <c r="G1354" s="78"/>
      <c r="H1354" s="52"/>
      <c r="I1354" s="78"/>
      <c r="J1354" s="52"/>
      <c r="K1354" s="78"/>
      <c r="L1354" s="52"/>
      <c r="M1354" s="78"/>
      <c r="N1354" s="6"/>
    </row>
    <row r="1355" spans="1:14">
      <c r="A1355" s="39"/>
      <c r="B1355" s="78"/>
      <c r="C1355" s="78" t="s">
        <v>2575</v>
      </c>
      <c r="D1355" s="78" t="s">
        <v>2538</v>
      </c>
      <c r="E1355" s="78"/>
      <c r="F1355" s="52"/>
      <c r="G1355" s="78"/>
      <c r="H1355" s="52"/>
      <c r="I1355" s="78"/>
      <c r="J1355" s="52"/>
      <c r="K1355" s="78"/>
      <c r="L1355" s="52"/>
      <c r="M1355" s="78"/>
      <c r="N1355" s="6"/>
    </row>
    <row r="1356" spans="1:14">
      <c r="A1356" s="47"/>
      <c r="B1356" s="248"/>
      <c r="C1356" s="248" t="s">
        <v>2576</v>
      </c>
      <c r="D1356" s="248"/>
      <c r="E1356" s="248"/>
      <c r="F1356" s="81"/>
      <c r="G1356" s="248"/>
      <c r="H1356" s="81"/>
      <c r="I1356" s="248"/>
      <c r="J1356" s="81"/>
      <c r="K1356" s="248"/>
      <c r="L1356" s="81"/>
      <c r="M1356" s="248"/>
      <c r="N1356" s="6"/>
    </row>
    <row r="1357" spans="1:14">
      <c r="A1357" s="39"/>
      <c r="B1357" s="78"/>
      <c r="C1357" s="601" t="s">
        <v>2577</v>
      </c>
      <c r="D1357" s="78"/>
      <c r="E1357" s="78"/>
      <c r="F1357" s="52"/>
      <c r="G1357" s="78"/>
      <c r="H1357" s="52"/>
      <c r="I1357" s="78"/>
      <c r="J1357" s="52"/>
      <c r="K1357" s="78"/>
      <c r="L1357" s="52"/>
      <c r="M1357" s="78"/>
      <c r="N1357" s="6"/>
    </row>
    <row r="1358" spans="1:14">
      <c r="A1358" s="39"/>
      <c r="B1358" s="78" t="s">
        <v>2578</v>
      </c>
      <c r="C1358" s="78" t="s">
        <v>2579</v>
      </c>
      <c r="D1358" s="78" t="s">
        <v>2580</v>
      </c>
      <c r="E1358" s="61"/>
      <c r="F1358" s="52"/>
      <c r="G1358" s="78"/>
      <c r="H1358" s="52"/>
      <c r="I1358" s="78"/>
      <c r="J1358" s="52"/>
      <c r="K1358" s="78"/>
      <c r="L1358" s="52"/>
      <c r="M1358" s="78"/>
      <c r="N1358" s="6"/>
    </row>
    <row r="1359" spans="1:14">
      <c r="A1359" s="39"/>
      <c r="B1359" s="78"/>
      <c r="C1359" s="78" t="s">
        <v>2581</v>
      </c>
      <c r="D1359" s="39" t="s">
        <v>2582</v>
      </c>
      <c r="E1359" s="61"/>
      <c r="F1359" s="52"/>
      <c r="G1359" s="78"/>
      <c r="H1359" s="52"/>
      <c r="I1359" s="78"/>
      <c r="J1359" s="52"/>
      <c r="K1359" s="78"/>
      <c r="L1359" s="52"/>
      <c r="M1359" s="78"/>
      <c r="N1359" s="6"/>
    </row>
    <row r="1360" spans="1:14">
      <c r="A1360" s="39"/>
      <c r="B1360" s="78"/>
      <c r="C1360" s="78" t="s">
        <v>2583</v>
      </c>
      <c r="D1360" s="39" t="s">
        <v>2584</v>
      </c>
      <c r="E1360" s="61" t="s">
        <v>2585</v>
      </c>
      <c r="F1360" s="52"/>
      <c r="G1360" s="78"/>
      <c r="H1360" s="52"/>
      <c r="I1360" s="78"/>
      <c r="J1360" s="52"/>
      <c r="K1360" s="78"/>
      <c r="L1360" s="52"/>
      <c r="M1360" s="78"/>
      <c r="N1360" s="6"/>
    </row>
    <row r="1361" spans="1:14">
      <c r="A1361" s="39"/>
      <c r="B1361" s="39"/>
      <c r="C1361" s="39" t="s">
        <v>2586</v>
      </c>
      <c r="D1361" s="39" t="s">
        <v>2587</v>
      </c>
      <c r="E1361" s="61" t="s">
        <v>2588</v>
      </c>
      <c r="F1361" s="52"/>
      <c r="G1361" s="78"/>
      <c r="H1361" s="52"/>
      <c r="I1361" s="78"/>
      <c r="J1361" s="52"/>
      <c r="K1361" s="78"/>
      <c r="L1361" s="52"/>
      <c r="M1361" s="78"/>
      <c r="N1361" s="6"/>
    </row>
    <row r="1362" spans="1:14">
      <c r="A1362" s="39"/>
      <c r="B1362" s="39"/>
      <c r="C1362" s="39" t="s">
        <v>2589</v>
      </c>
      <c r="D1362" s="39" t="s">
        <v>2590</v>
      </c>
      <c r="E1362" s="78"/>
      <c r="F1362" s="52"/>
      <c r="G1362" s="78"/>
      <c r="H1362" s="52"/>
      <c r="I1362" s="78"/>
      <c r="J1362" s="52"/>
      <c r="K1362" s="78"/>
      <c r="L1362" s="52"/>
      <c r="M1362" s="78"/>
      <c r="N1362" s="6"/>
    </row>
    <row r="1363" spans="1:14">
      <c r="A1363" s="39"/>
      <c r="B1363" s="39"/>
      <c r="C1363" s="39" t="s">
        <v>2591</v>
      </c>
      <c r="D1363" s="39" t="s">
        <v>2592</v>
      </c>
      <c r="E1363" s="78"/>
      <c r="F1363" s="52"/>
      <c r="G1363" s="78"/>
      <c r="H1363" s="52"/>
      <c r="I1363" s="78"/>
      <c r="J1363" s="52"/>
      <c r="K1363" s="78"/>
      <c r="L1363" s="52"/>
      <c r="M1363" s="78"/>
      <c r="N1363" s="6"/>
    </row>
    <row r="1364" spans="1:14">
      <c r="A1364" s="39"/>
      <c r="B1364" s="39"/>
      <c r="C1364" s="39" t="s">
        <v>2593</v>
      </c>
      <c r="D1364" s="39" t="s">
        <v>2594</v>
      </c>
      <c r="E1364" s="78"/>
      <c r="F1364" s="52"/>
      <c r="G1364" s="78"/>
      <c r="H1364" s="52"/>
      <c r="I1364" s="78"/>
      <c r="J1364" s="52"/>
      <c r="K1364" s="78"/>
      <c r="L1364" s="52"/>
      <c r="M1364" s="78"/>
      <c r="N1364" s="6"/>
    </row>
    <row r="1365" spans="1:14">
      <c r="A1365" s="47"/>
      <c r="B1365" s="47"/>
      <c r="C1365" s="127"/>
      <c r="D1365" s="47" t="s">
        <v>2593</v>
      </c>
      <c r="E1365" s="248"/>
      <c r="F1365" s="81"/>
      <c r="G1365" s="248"/>
      <c r="H1365" s="81"/>
      <c r="I1365" s="248"/>
      <c r="J1365" s="81"/>
      <c r="K1365" s="248"/>
      <c r="L1365" s="81"/>
      <c r="M1365" s="248"/>
      <c r="N1365" s="6"/>
    </row>
    <row r="1366" spans="1:14">
      <c r="A1366" s="39"/>
      <c r="B1366" s="39"/>
      <c r="C1366" s="39" t="s">
        <v>2595</v>
      </c>
      <c r="D1366" s="39" t="s">
        <v>2596</v>
      </c>
      <c r="E1366" s="78"/>
      <c r="F1366" s="52"/>
      <c r="G1366" s="78"/>
      <c r="H1366" s="52"/>
      <c r="I1366" s="78"/>
      <c r="J1366" s="52"/>
      <c r="K1366" s="78"/>
      <c r="L1366" s="52"/>
      <c r="M1366" s="78"/>
      <c r="N1366" s="6"/>
    </row>
    <row r="1367" spans="1:14">
      <c r="A1367" s="39"/>
      <c r="B1367" s="39"/>
      <c r="C1367" s="39" t="s">
        <v>2597</v>
      </c>
      <c r="D1367" s="39" t="s">
        <v>2598</v>
      </c>
      <c r="E1367" s="78"/>
      <c r="F1367" s="52"/>
      <c r="G1367" s="78"/>
      <c r="H1367" s="52"/>
      <c r="I1367" s="78"/>
      <c r="J1367" s="52"/>
      <c r="K1367" s="78"/>
      <c r="L1367" s="52"/>
      <c r="M1367" s="78"/>
      <c r="N1367" s="6"/>
    </row>
    <row r="1368" spans="1:14">
      <c r="A1368" s="39"/>
      <c r="B1368" s="39" t="s">
        <v>2599</v>
      </c>
      <c r="C1368" s="39" t="s">
        <v>2600</v>
      </c>
      <c r="D1368" s="39" t="s">
        <v>2601</v>
      </c>
      <c r="E1368" s="78"/>
      <c r="F1368" s="52"/>
      <c r="G1368" s="78"/>
      <c r="H1368" s="52"/>
      <c r="I1368" s="78"/>
      <c r="J1368" s="52"/>
      <c r="K1368" s="78"/>
      <c r="L1368" s="52"/>
      <c r="M1368" s="78"/>
      <c r="N1368" s="6"/>
    </row>
    <row r="1369" spans="1:14">
      <c r="A1369" s="39"/>
      <c r="B1369" s="39"/>
      <c r="C1369" s="39" t="s">
        <v>2602</v>
      </c>
      <c r="D1369" s="78" t="s">
        <v>2603</v>
      </c>
      <c r="E1369" s="61" t="s">
        <v>2557</v>
      </c>
      <c r="F1369" s="52"/>
      <c r="G1369" s="78"/>
      <c r="H1369" s="52"/>
      <c r="I1369" s="78"/>
      <c r="J1369" s="52"/>
      <c r="K1369" s="78"/>
      <c r="L1369" s="52"/>
      <c r="M1369" s="78"/>
      <c r="N1369" s="6"/>
    </row>
    <row r="1370" spans="1:14">
      <c r="A1370" s="39"/>
      <c r="B1370" s="78"/>
      <c r="C1370" s="78" t="s">
        <v>2604</v>
      </c>
      <c r="D1370" s="78" t="s">
        <v>2605</v>
      </c>
      <c r="E1370" s="61" t="s">
        <v>2606</v>
      </c>
      <c r="F1370" s="52"/>
      <c r="G1370" s="78"/>
      <c r="H1370" s="52"/>
      <c r="I1370" s="78"/>
      <c r="J1370" s="52"/>
      <c r="K1370" s="78"/>
      <c r="L1370" s="52"/>
      <c r="M1370" s="78"/>
      <c r="N1370" s="6"/>
    </row>
    <row r="1371" spans="1:14">
      <c r="A1371" s="39"/>
      <c r="B1371" s="78"/>
      <c r="C1371" s="78" t="s">
        <v>2607</v>
      </c>
      <c r="D1371" s="78" t="s">
        <v>2608</v>
      </c>
      <c r="E1371" s="78"/>
      <c r="F1371" s="52"/>
      <c r="G1371" s="78"/>
      <c r="H1371" s="52"/>
      <c r="I1371" s="78"/>
      <c r="J1371" s="52"/>
      <c r="K1371" s="78"/>
      <c r="L1371" s="52"/>
      <c r="M1371" s="78"/>
      <c r="N1371" s="6"/>
    </row>
    <row r="1372" spans="1:14">
      <c r="A1372" s="39"/>
      <c r="B1372" s="78"/>
      <c r="C1372" s="78" t="s">
        <v>2609</v>
      </c>
      <c r="D1372" s="78" t="s">
        <v>2610</v>
      </c>
      <c r="E1372" s="78"/>
      <c r="F1372" s="52"/>
      <c r="G1372" s="78"/>
      <c r="H1372" s="52"/>
      <c r="I1372" s="78"/>
      <c r="J1372" s="52"/>
      <c r="K1372" s="78"/>
      <c r="L1372" s="52"/>
      <c r="M1372" s="78"/>
      <c r="N1372" s="6"/>
    </row>
    <row r="1373" spans="1:14">
      <c r="A1373" s="47"/>
      <c r="B1373" s="248"/>
      <c r="C1373" s="248"/>
      <c r="D1373" s="248" t="s">
        <v>2611</v>
      </c>
      <c r="E1373" s="248"/>
      <c r="F1373" s="81"/>
      <c r="G1373" s="248"/>
      <c r="H1373" s="81"/>
      <c r="I1373" s="248"/>
      <c r="J1373" s="81"/>
      <c r="K1373" s="248"/>
      <c r="L1373" s="81"/>
      <c r="M1373" s="248"/>
      <c r="N1373" s="6"/>
    </row>
    <row r="1374" spans="1:14">
      <c r="A1374" s="530" t="s">
        <v>1398</v>
      </c>
      <c r="B1374" s="530"/>
      <c r="C1374" s="6"/>
      <c r="D1374" s="6"/>
      <c r="E1374" s="6"/>
      <c r="F1374" s="6"/>
      <c r="G1374" s="6"/>
      <c r="H1374" s="6"/>
      <c r="I1374" s="6"/>
      <c r="J1374" s="6"/>
      <c r="K1374" s="6"/>
      <c r="L1374" s="6"/>
      <c r="M1374" s="6"/>
    </row>
    <row r="1375" spans="1:14">
      <c r="A1375" s="530" t="s">
        <v>2612</v>
      </c>
      <c r="B1375" s="530"/>
      <c r="C1375" s="6"/>
      <c r="D1375" s="6"/>
      <c r="E1375" s="6"/>
      <c r="F1375" s="6"/>
      <c r="G1375" s="6"/>
      <c r="H1375" s="6"/>
      <c r="I1375" s="6"/>
      <c r="J1375" s="6"/>
      <c r="K1375" s="6"/>
      <c r="L1375" s="6"/>
      <c r="M1375" s="6"/>
    </row>
    <row r="1376" spans="1:14">
      <c r="A1376" s="6"/>
      <c r="B1376" s="6"/>
      <c r="C1376" s="6"/>
      <c r="D1376" s="6"/>
      <c r="E1376" s="6"/>
      <c r="F1376" s="6"/>
      <c r="G1376" s="6"/>
      <c r="H1376" s="6"/>
      <c r="I1376" s="6"/>
      <c r="J1376" s="6"/>
      <c r="K1376" s="6"/>
      <c r="L1376" s="6"/>
      <c r="M1376" s="6"/>
    </row>
    <row r="1377" spans="1:13">
      <c r="A1377" s="535" t="s">
        <v>1184</v>
      </c>
      <c r="B1377" s="554"/>
      <c r="C1377" s="535"/>
      <c r="D1377" s="554" t="s">
        <v>1185</v>
      </c>
      <c r="E1377" s="554" t="s">
        <v>1186</v>
      </c>
      <c r="F1377" s="549" t="s">
        <v>1187</v>
      </c>
      <c r="G1377" s="536"/>
      <c r="H1377" s="536"/>
      <c r="I1377" s="536"/>
      <c r="J1377" s="536"/>
      <c r="K1377" s="536"/>
      <c r="L1377" s="536"/>
      <c r="M1377" s="537"/>
    </row>
    <row r="1378" spans="1:13">
      <c r="A1378" s="538" t="s">
        <v>1188</v>
      </c>
      <c r="B1378" s="543" t="s">
        <v>311</v>
      </c>
      <c r="C1378" s="538" t="s">
        <v>1189</v>
      </c>
      <c r="D1378" s="538" t="s">
        <v>1190</v>
      </c>
      <c r="E1378" s="543" t="s">
        <v>1191</v>
      </c>
      <c r="F1378" s="539" t="s">
        <v>1192</v>
      </c>
      <c r="G1378" s="540"/>
      <c r="H1378" s="539" t="s">
        <v>1193</v>
      </c>
      <c r="I1378" s="540"/>
      <c r="J1378" s="539" t="s">
        <v>1194</v>
      </c>
      <c r="K1378" s="540"/>
      <c r="L1378" s="555" t="s">
        <v>1195</v>
      </c>
      <c r="M1378" s="540"/>
    </row>
    <row r="1379" spans="1:13">
      <c r="A1379" s="541" t="s">
        <v>11</v>
      </c>
      <c r="B1379" s="543"/>
      <c r="C1379" s="538"/>
      <c r="D1379" s="538"/>
      <c r="E1379" s="543"/>
      <c r="F1379" s="542"/>
      <c r="G1379" s="543"/>
      <c r="H1379" s="544"/>
      <c r="I1379" s="543"/>
      <c r="J1379" s="544"/>
      <c r="K1379" s="543"/>
      <c r="L1379" s="544"/>
      <c r="M1379" s="543"/>
    </row>
    <row r="1380" spans="1:13">
      <c r="A1380" s="545">
        <v>1</v>
      </c>
      <c r="B1380" s="547">
        <v>2</v>
      </c>
      <c r="C1380" s="547">
        <v>3</v>
      </c>
      <c r="D1380" s="547">
        <v>4</v>
      </c>
      <c r="E1380" s="545">
        <v>5</v>
      </c>
      <c r="F1380" s="548"/>
      <c r="G1380" s="547">
        <v>6</v>
      </c>
      <c r="H1380" s="548"/>
      <c r="I1380" s="547">
        <v>7</v>
      </c>
      <c r="J1380" s="548"/>
      <c r="K1380" s="547">
        <v>8</v>
      </c>
      <c r="L1380" s="548"/>
      <c r="M1380" s="547">
        <v>9</v>
      </c>
    </row>
    <row r="1381" spans="1:13">
      <c r="A1381" s="59"/>
      <c r="B1381" s="221" t="s">
        <v>2613</v>
      </c>
      <c r="C1381" s="221" t="s">
        <v>2614</v>
      </c>
      <c r="D1381" s="221" t="s">
        <v>2615</v>
      </c>
      <c r="E1381" s="59"/>
      <c r="F1381" s="222"/>
      <c r="G1381" s="221"/>
      <c r="H1381" s="222"/>
      <c r="I1381" s="221"/>
      <c r="J1381" s="222"/>
      <c r="K1381" s="221"/>
      <c r="L1381" s="222"/>
      <c r="M1381" s="221"/>
    </row>
    <row r="1382" spans="1:13">
      <c r="A1382" s="39"/>
      <c r="B1382" s="78" t="s">
        <v>2616</v>
      </c>
      <c r="C1382" s="78" t="s">
        <v>2617</v>
      </c>
      <c r="D1382" s="78" t="s">
        <v>2618</v>
      </c>
      <c r="E1382" s="592">
        <v>1</v>
      </c>
      <c r="F1382" s="52"/>
      <c r="G1382" s="78"/>
      <c r="H1382" s="52"/>
      <c r="I1382" s="78"/>
      <c r="J1382" s="52"/>
      <c r="K1382" s="78"/>
      <c r="L1382" s="52"/>
      <c r="M1382" s="78"/>
    </row>
    <row r="1383" spans="1:13">
      <c r="A1383" s="39"/>
      <c r="B1383" s="78" t="s">
        <v>2619</v>
      </c>
      <c r="C1383" s="78" t="s">
        <v>2620</v>
      </c>
      <c r="D1383" s="78" t="s">
        <v>2621</v>
      </c>
      <c r="E1383" s="38" t="s">
        <v>2588</v>
      </c>
      <c r="F1383" s="52"/>
      <c r="G1383" s="78"/>
      <c r="H1383" s="52"/>
      <c r="I1383" s="78"/>
      <c r="J1383" s="52"/>
      <c r="K1383" s="78"/>
      <c r="L1383" s="52"/>
      <c r="M1383" s="78"/>
    </row>
    <row r="1384" spans="1:13">
      <c r="A1384" s="39"/>
      <c r="B1384" s="78"/>
      <c r="C1384" s="78" t="s">
        <v>2622</v>
      </c>
      <c r="D1384" s="78" t="s">
        <v>2623</v>
      </c>
      <c r="E1384" s="39"/>
      <c r="F1384" s="52"/>
      <c r="G1384" s="78"/>
      <c r="H1384" s="52"/>
      <c r="I1384" s="78"/>
      <c r="J1384" s="52"/>
      <c r="K1384" s="78"/>
      <c r="L1384" s="52"/>
      <c r="M1384" s="78"/>
    </row>
    <row r="1385" spans="1:13">
      <c r="A1385" s="39"/>
      <c r="B1385" s="78"/>
      <c r="C1385" s="78" t="s">
        <v>2624</v>
      </c>
      <c r="D1385" s="78" t="s">
        <v>2625</v>
      </c>
      <c r="E1385" s="39"/>
      <c r="F1385" s="52"/>
      <c r="G1385" s="78"/>
      <c r="H1385" s="52"/>
      <c r="I1385" s="78"/>
      <c r="J1385" s="52"/>
      <c r="K1385" s="78"/>
      <c r="L1385" s="52"/>
      <c r="M1385" s="78"/>
    </row>
    <row r="1386" spans="1:13">
      <c r="A1386" s="47"/>
      <c r="B1386" s="248"/>
      <c r="C1386" s="248" t="s">
        <v>1937</v>
      </c>
      <c r="D1386" s="248"/>
      <c r="E1386" s="47"/>
      <c r="F1386" s="81"/>
      <c r="G1386" s="248"/>
      <c r="H1386" s="81"/>
      <c r="I1386" s="248"/>
      <c r="J1386" s="81"/>
      <c r="K1386" s="248"/>
      <c r="L1386" s="81"/>
      <c r="M1386" s="248"/>
    </row>
    <row r="1387" spans="1:13">
      <c r="A1387" s="39"/>
      <c r="B1387" s="78"/>
      <c r="C1387" s="601" t="s">
        <v>2626</v>
      </c>
      <c r="D1387" s="78"/>
      <c r="E1387" s="39"/>
      <c r="F1387" s="52"/>
      <c r="G1387" s="78"/>
      <c r="H1387" s="52"/>
      <c r="I1387" s="78"/>
      <c r="J1387" s="52"/>
      <c r="K1387" s="78"/>
      <c r="L1387" s="52"/>
      <c r="M1387" s="78"/>
    </row>
    <row r="1388" spans="1:13">
      <c r="A1388" s="39"/>
      <c r="B1388" s="124"/>
      <c r="C1388" s="78" t="s">
        <v>2627</v>
      </c>
      <c r="D1388" s="78" t="s">
        <v>2628</v>
      </c>
      <c r="E1388" s="38" t="s">
        <v>2629</v>
      </c>
      <c r="F1388" s="52"/>
      <c r="G1388" s="78"/>
      <c r="H1388" s="52"/>
      <c r="I1388" s="78"/>
      <c r="J1388" s="52"/>
      <c r="K1388" s="78"/>
      <c r="L1388" s="52"/>
      <c r="M1388" s="78"/>
    </row>
    <row r="1389" spans="1:13">
      <c r="A1389" s="39"/>
      <c r="B1389" s="124"/>
      <c r="C1389" s="47" t="s">
        <v>2630</v>
      </c>
      <c r="D1389" s="248" t="s">
        <v>2631</v>
      </c>
      <c r="E1389" s="48" t="s">
        <v>2632</v>
      </c>
      <c r="F1389" s="81"/>
      <c r="G1389" s="248"/>
      <c r="H1389" s="81"/>
      <c r="I1389" s="248"/>
      <c r="J1389" s="81"/>
      <c r="K1389" s="248"/>
      <c r="L1389" s="81"/>
      <c r="M1389" s="248"/>
    </row>
    <row r="1390" spans="1:13">
      <c r="A1390" s="39"/>
      <c r="B1390" s="39" t="s">
        <v>2633</v>
      </c>
      <c r="C1390" s="78"/>
      <c r="D1390" s="78"/>
      <c r="E1390" s="38"/>
      <c r="F1390" s="52"/>
      <c r="G1390" s="78"/>
      <c r="H1390" s="52"/>
      <c r="I1390" s="78"/>
      <c r="J1390" s="52"/>
      <c r="K1390" s="78"/>
      <c r="L1390" s="52"/>
      <c r="M1390" s="78"/>
    </row>
    <row r="1391" spans="1:13">
      <c r="A1391" s="39"/>
      <c r="B1391" s="39" t="s">
        <v>2164</v>
      </c>
      <c r="C1391" s="602" t="s">
        <v>2634</v>
      </c>
      <c r="D1391" s="78" t="s">
        <v>2635</v>
      </c>
      <c r="E1391" s="603">
        <v>1</v>
      </c>
      <c r="F1391" s="52"/>
      <c r="G1391" s="78"/>
      <c r="H1391" s="52"/>
      <c r="I1391" s="78"/>
      <c r="J1391" s="52"/>
      <c r="K1391" s="78"/>
      <c r="L1391" s="52"/>
      <c r="M1391" s="78"/>
    </row>
    <row r="1392" spans="1:13">
      <c r="A1392" s="39"/>
      <c r="B1392" s="39"/>
      <c r="C1392" s="39" t="s">
        <v>2636</v>
      </c>
      <c r="D1392" s="78" t="s">
        <v>2637</v>
      </c>
      <c r="E1392" s="38" t="s">
        <v>2638</v>
      </c>
      <c r="F1392" s="52"/>
      <c r="G1392" s="78"/>
      <c r="H1392" s="52"/>
      <c r="I1392" s="78"/>
      <c r="J1392" s="52"/>
      <c r="K1392" s="78"/>
      <c r="L1392" s="52"/>
      <c r="M1392" s="78"/>
    </row>
    <row r="1393" spans="1:13">
      <c r="A1393" s="39"/>
      <c r="B1393" s="39"/>
      <c r="C1393" s="47" t="s">
        <v>2639</v>
      </c>
      <c r="D1393" s="248" t="s">
        <v>1348</v>
      </c>
      <c r="E1393" s="47"/>
      <c r="F1393" s="81"/>
      <c r="G1393" s="248"/>
      <c r="H1393" s="81"/>
      <c r="I1393" s="248"/>
      <c r="J1393" s="81"/>
      <c r="K1393" s="248"/>
      <c r="L1393" s="81"/>
      <c r="M1393" s="248"/>
    </row>
    <row r="1394" spans="1:13">
      <c r="A1394" s="39"/>
      <c r="B1394" s="78"/>
      <c r="C1394" s="78"/>
      <c r="D1394" s="78"/>
      <c r="E1394" s="39"/>
      <c r="F1394" s="52"/>
      <c r="G1394" s="78"/>
      <c r="H1394" s="52"/>
      <c r="I1394" s="78"/>
      <c r="J1394" s="52"/>
      <c r="K1394" s="78"/>
      <c r="L1394" s="52"/>
      <c r="M1394" s="78"/>
    </row>
    <row r="1395" spans="1:13">
      <c r="A1395" s="39"/>
      <c r="B1395" s="78"/>
      <c r="C1395" s="78" t="s">
        <v>2640</v>
      </c>
      <c r="D1395" s="78" t="s">
        <v>2641</v>
      </c>
      <c r="E1395" s="592">
        <v>1</v>
      </c>
      <c r="F1395" s="52"/>
      <c r="G1395" s="78"/>
      <c r="H1395" s="52"/>
      <c r="I1395" s="78"/>
      <c r="J1395" s="52"/>
      <c r="K1395" s="78"/>
      <c r="L1395" s="52"/>
      <c r="M1395" s="78"/>
    </row>
    <row r="1396" spans="1:13">
      <c r="A1396" s="39"/>
      <c r="B1396" s="78"/>
      <c r="C1396" s="78" t="s">
        <v>2642</v>
      </c>
      <c r="D1396" s="78" t="s">
        <v>2643</v>
      </c>
      <c r="E1396" s="38" t="s">
        <v>2644</v>
      </c>
      <c r="F1396" s="52"/>
      <c r="G1396" s="78"/>
      <c r="H1396" s="52"/>
      <c r="I1396" s="78"/>
      <c r="J1396" s="52"/>
      <c r="K1396" s="78"/>
      <c r="L1396" s="52"/>
      <c r="M1396" s="78"/>
    </row>
    <row r="1397" spans="1:13">
      <c r="A1397" s="39"/>
      <c r="B1397" s="78"/>
      <c r="C1397" s="78"/>
      <c r="D1397" s="78" t="s">
        <v>2645</v>
      </c>
      <c r="E1397" s="38" t="s">
        <v>2646</v>
      </c>
      <c r="F1397" s="52"/>
      <c r="G1397" s="78"/>
      <c r="H1397" s="52"/>
      <c r="I1397" s="78"/>
      <c r="J1397" s="52"/>
      <c r="K1397" s="78"/>
      <c r="L1397" s="52"/>
      <c r="M1397" s="78"/>
    </row>
    <row r="1398" spans="1:13">
      <c r="A1398" s="39"/>
      <c r="B1398" s="78"/>
      <c r="C1398" s="47"/>
      <c r="D1398" s="248"/>
      <c r="E1398" s="47"/>
      <c r="F1398" s="81"/>
      <c r="G1398" s="248"/>
      <c r="H1398" s="81"/>
      <c r="I1398" s="248"/>
      <c r="J1398" s="81"/>
      <c r="K1398" s="248"/>
      <c r="L1398" s="81"/>
      <c r="M1398" s="248"/>
    </row>
    <row r="1399" spans="1:13">
      <c r="A1399" s="39"/>
      <c r="B1399" s="78"/>
      <c r="C1399" s="78" t="s">
        <v>2647</v>
      </c>
      <c r="D1399" s="78" t="s">
        <v>2648</v>
      </c>
      <c r="E1399" s="592">
        <v>1</v>
      </c>
      <c r="F1399" s="52"/>
      <c r="G1399" s="78"/>
      <c r="H1399" s="52"/>
      <c r="I1399" s="78"/>
      <c r="J1399" s="52"/>
      <c r="K1399" s="78"/>
      <c r="L1399" s="52"/>
      <c r="M1399" s="78"/>
    </row>
    <row r="1400" spans="1:13">
      <c r="A1400" s="39"/>
      <c r="B1400" s="78"/>
      <c r="C1400" s="78" t="s">
        <v>2649</v>
      </c>
      <c r="D1400" s="78" t="s">
        <v>2650</v>
      </c>
      <c r="E1400" s="38" t="s">
        <v>2651</v>
      </c>
      <c r="F1400" s="52"/>
      <c r="G1400" s="78"/>
      <c r="H1400" s="52"/>
      <c r="I1400" s="78"/>
      <c r="J1400" s="52"/>
      <c r="K1400" s="78"/>
      <c r="L1400" s="52"/>
      <c r="M1400" s="78"/>
    </row>
    <row r="1401" spans="1:13">
      <c r="A1401" s="39"/>
      <c r="B1401" s="78"/>
      <c r="C1401" s="78" t="s">
        <v>2652</v>
      </c>
      <c r="D1401" s="78"/>
      <c r="E1401" s="38" t="s">
        <v>2653</v>
      </c>
      <c r="F1401" s="52"/>
      <c r="G1401" s="78"/>
      <c r="H1401" s="52"/>
      <c r="I1401" s="78"/>
      <c r="J1401" s="52"/>
      <c r="K1401" s="78"/>
      <c r="L1401" s="52"/>
      <c r="M1401" s="78"/>
    </row>
    <row r="1402" spans="1:13">
      <c r="A1402" s="39"/>
      <c r="B1402" s="78"/>
      <c r="C1402" s="47"/>
      <c r="D1402" s="248"/>
      <c r="E1402" s="47"/>
      <c r="F1402" s="81"/>
      <c r="G1402" s="248"/>
      <c r="H1402" s="81"/>
      <c r="I1402" s="248"/>
      <c r="J1402" s="81"/>
      <c r="K1402" s="248"/>
      <c r="L1402" s="81"/>
      <c r="M1402" s="248"/>
    </row>
    <row r="1403" spans="1:13">
      <c r="A1403" s="39"/>
      <c r="B1403" s="78"/>
      <c r="C1403" s="78" t="s">
        <v>2654</v>
      </c>
      <c r="D1403" s="78" t="s">
        <v>2655</v>
      </c>
      <c r="E1403" s="592" t="s">
        <v>2656</v>
      </c>
      <c r="F1403" s="52"/>
      <c r="G1403" s="78"/>
      <c r="H1403" s="52"/>
      <c r="I1403" s="78"/>
      <c r="J1403" s="52"/>
      <c r="K1403" s="78"/>
      <c r="L1403" s="52"/>
      <c r="M1403" s="78"/>
    </row>
    <row r="1404" spans="1:13">
      <c r="A1404" s="39"/>
      <c r="B1404" s="78"/>
      <c r="C1404" s="78" t="s">
        <v>2657</v>
      </c>
      <c r="D1404" s="78" t="s">
        <v>2658</v>
      </c>
      <c r="E1404" s="38" t="s">
        <v>2659</v>
      </c>
      <c r="F1404" s="52"/>
      <c r="G1404" s="78"/>
      <c r="H1404" s="52"/>
      <c r="I1404" s="78"/>
      <c r="J1404" s="52"/>
      <c r="K1404" s="78"/>
      <c r="L1404" s="52"/>
      <c r="M1404" s="78"/>
    </row>
    <row r="1405" spans="1:13">
      <c r="A1405" s="39"/>
      <c r="B1405" s="78"/>
      <c r="C1405" s="39" t="s">
        <v>1937</v>
      </c>
      <c r="D1405" s="78" t="s">
        <v>2660</v>
      </c>
      <c r="E1405" s="38" t="s">
        <v>2661</v>
      </c>
      <c r="F1405" s="52"/>
      <c r="G1405" s="78"/>
      <c r="H1405" s="52"/>
      <c r="I1405" s="78"/>
      <c r="J1405" s="52"/>
      <c r="K1405" s="78"/>
      <c r="L1405" s="52"/>
      <c r="M1405" s="78"/>
    </row>
    <row r="1406" spans="1:13">
      <c r="A1406" s="39"/>
      <c r="B1406" s="78"/>
      <c r="C1406" s="47"/>
      <c r="D1406" s="248"/>
      <c r="E1406" s="48"/>
      <c r="F1406" s="81"/>
      <c r="G1406" s="248"/>
      <c r="H1406" s="81"/>
      <c r="I1406" s="248"/>
      <c r="J1406" s="81"/>
      <c r="K1406" s="248"/>
      <c r="L1406" s="81"/>
      <c r="M1406" s="248"/>
    </row>
    <row r="1407" spans="1:13">
      <c r="A1407" s="39"/>
      <c r="B1407" s="39"/>
      <c r="C1407" s="39" t="s">
        <v>2662</v>
      </c>
      <c r="D1407" s="78" t="s">
        <v>2663</v>
      </c>
      <c r="E1407" s="592">
        <v>1</v>
      </c>
      <c r="F1407" s="52"/>
      <c r="G1407" s="78"/>
      <c r="H1407" s="52"/>
      <c r="I1407" s="78"/>
      <c r="J1407" s="52"/>
      <c r="K1407" s="78"/>
      <c r="L1407" s="52"/>
      <c r="M1407" s="78"/>
    </row>
    <row r="1408" spans="1:13">
      <c r="A1408" s="39"/>
      <c r="B1408" s="78"/>
      <c r="C1408" s="78" t="s">
        <v>2664</v>
      </c>
      <c r="D1408" s="78" t="s">
        <v>2665</v>
      </c>
      <c r="E1408" s="38" t="s">
        <v>2638</v>
      </c>
      <c r="F1408" s="52"/>
      <c r="G1408" s="78"/>
      <c r="H1408" s="52"/>
      <c r="I1408" s="78"/>
      <c r="J1408" s="52"/>
      <c r="K1408" s="78"/>
      <c r="L1408" s="52"/>
      <c r="M1408" s="78"/>
    </row>
    <row r="1409" spans="1:13">
      <c r="A1409" s="39"/>
      <c r="B1409" s="78"/>
      <c r="C1409" s="78"/>
      <c r="D1409" s="78" t="s">
        <v>1937</v>
      </c>
      <c r="E1409" s="38"/>
      <c r="F1409" s="52"/>
      <c r="G1409" s="78"/>
      <c r="H1409" s="52"/>
      <c r="I1409" s="78"/>
      <c r="J1409" s="52"/>
      <c r="K1409" s="78"/>
      <c r="L1409" s="52"/>
      <c r="M1409" s="78"/>
    </row>
    <row r="1410" spans="1:13">
      <c r="A1410" s="47"/>
      <c r="B1410" s="248"/>
      <c r="C1410" s="47"/>
      <c r="D1410" s="129"/>
      <c r="E1410" s="47"/>
      <c r="F1410" s="81"/>
      <c r="G1410" s="248"/>
      <c r="H1410" s="81"/>
      <c r="I1410" s="248"/>
      <c r="J1410" s="81"/>
      <c r="K1410" s="248"/>
      <c r="L1410" s="81"/>
      <c r="M1410" s="248"/>
    </row>
    <row r="1411" spans="1:13">
      <c r="A1411" s="52"/>
      <c r="B1411" s="52"/>
      <c r="C1411" s="52"/>
      <c r="D1411" s="52"/>
      <c r="E1411" s="42"/>
      <c r="F1411" s="52"/>
      <c r="G1411" s="52"/>
      <c r="H1411" s="52"/>
      <c r="I1411" s="52"/>
      <c r="J1411" s="52"/>
      <c r="K1411" s="52"/>
      <c r="L1411" s="52"/>
      <c r="M1411" s="52"/>
    </row>
    <row r="1412" spans="1:13">
      <c r="A1412" s="530" t="s">
        <v>1398</v>
      </c>
      <c r="B1412" s="530"/>
      <c r="C1412" s="6"/>
      <c r="D1412" s="6"/>
      <c r="E1412" s="6"/>
      <c r="F1412" s="6"/>
      <c r="G1412" s="6"/>
      <c r="H1412" s="6"/>
      <c r="I1412" s="6"/>
      <c r="J1412" s="6"/>
      <c r="K1412" s="6"/>
      <c r="L1412" s="6"/>
      <c r="M1412" s="6"/>
    </row>
    <row r="1413" spans="1:13">
      <c r="A1413" s="530" t="s">
        <v>2666</v>
      </c>
      <c r="B1413" s="530"/>
      <c r="C1413" s="6"/>
      <c r="D1413" s="6"/>
      <c r="E1413" s="6"/>
      <c r="F1413" s="6"/>
      <c r="G1413" s="6"/>
      <c r="H1413" s="6"/>
      <c r="I1413" s="6"/>
      <c r="J1413" s="6"/>
      <c r="K1413" s="6"/>
      <c r="L1413" s="6"/>
      <c r="M1413" s="6"/>
    </row>
    <row r="1414" spans="1:13">
      <c r="A1414" s="6"/>
      <c r="B1414" s="6"/>
      <c r="C1414" s="6"/>
      <c r="D1414" s="6"/>
      <c r="E1414" s="6"/>
      <c r="F1414" s="6"/>
      <c r="G1414" s="6"/>
      <c r="H1414" s="6"/>
      <c r="I1414" s="6"/>
      <c r="J1414" s="6"/>
      <c r="K1414" s="6"/>
      <c r="L1414" s="6"/>
      <c r="M1414" s="6"/>
    </row>
    <row r="1415" spans="1:13">
      <c r="A1415" s="535" t="s">
        <v>1184</v>
      </c>
      <c r="B1415" s="554"/>
      <c r="C1415" s="535"/>
      <c r="D1415" s="554" t="s">
        <v>1185</v>
      </c>
      <c r="E1415" s="554" t="s">
        <v>1186</v>
      </c>
      <c r="F1415" s="549" t="s">
        <v>1187</v>
      </c>
      <c r="G1415" s="536"/>
      <c r="H1415" s="536"/>
      <c r="I1415" s="536"/>
      <c r="J1415" s="536"/>
      <c r="K1415" s="536"/>
      <c r="L1415" s="536"/>
      <c r="M1415" s="537"/>
    </row>
    <row r="1416" spans="1:13">
      <c r="A1416" s="538" t="s">
        <v>1188</v>
      </c>
      <c r="B1416" s="543" t="s">
        <v>311</v>
      </c>
      <c r="C1416" s="538" t="s">
        <v>1189</v>
      </c>
      <c r="D1416" s="538" t="s">
        <v>1190</v>
      </c>
      <c r="E1416" s="543" t="s">
        <v>1191</v>
      </c>
      <c r="F1416" s="539" t="s">
        <v>1192</v>
      </c>
      <c r="G1416" s="540"/>
      <c r="H1416" s="539" t="s">
        <v>1193</v>
      </c>
      <c r="I1416" s="540"/>
      <c r="J1416" s="539" t="s">
        <v>1194</v>
      </c>
      <c r="K1416" s="540"/>
      <c r="L1416" s="555" t="s">
        <v>1195</v>
      </c>
      <c r="M1416" s="540"/>
    </row>
    <row r="1417" spans="1:13">
      <c r="A1417" s="541" t="s">
        <v>11</v>
      </c>
      <c r="B1417" s="543"/>
      <c r="C1417" s="538"/>
      <c r="D1417" s="538"/>
      <c r="E1417" s="543"/>
      <c r="F1417" s="542"/>
      <c r="G1417" s="543"/>
      <c r="H1417" s="544"/>
      <c r="I1417" s="543"/>
      <c r="J1417" s="544"/>
      <c r="K1417" s="543"/>
      <c r="L1417" s="544"/>
      <c r="M1417" s="543"/>
    </row>
    <row r="1418" spans="1:13">
      <c r="A1418" s="545">
        <v>1</v>
      </c>
      <c r="B1418" s="547">
        <v>2</v>
      </c>
      <c r="C1418" s="547">
        <v>3</v>
      </c>
      <c r="D1418" s="547">
        <v>4</v>
      </c>
      <c r="E1418" s="547">
        <v>5</v>
      </c>
      <c r="F1418" s="548"/>
      <c r="G1418" s="547">
        <v>6</v>
      </c>
      <c r="H1418" s="548"/>
      <c r="I1418" s="547">
        <v>7</v>
      </c>
      <c r="J1418" s="548"/>
      <c r="K1418" s="547">
        <v>8</v>
      </c>
      <c r="L1418" s="548"/>
      <c r="M1418" s="547">
        <v>9</v>
      </c>
    </row>
    <row r="1419" spans="1:13">
      <c r="A1419" s="39"/>
      <c r="B1419" s="78"/>
      <c r="E1419" s="78"/>
      <c r="F1419" s="52"/>
      <c r="G1419" s="78"/>
      <c r="H1419" s="52"/>
      <c r="I1419" s="78"/>
      <c r="J1419" s="52"/>
      <c r="K1419" s="78"/>
      <c r="L1419" s="52"/>
      <c r="M1419" s="78"/>
    </row>
    <row r="1420" spans="1:13">
      <c r="A1420" s="39"/>
      <c r="B1420" s="78"/>
      <c r="C1420" s="78" t="s">
        <v>2667</v>
      </c>
      <c r="D1420" s="78" t="s">
        <v>2668</v>
      </c>
      <c r="E1420" s="78"/>
      <c r="F1420" s="52"/>
      <c r="G1420" s="78"/>
      <c r="H1420" s="52"/>
      <c r="I1420" s="78"/>
      <c r="J1420" s="52"/>
      <c r="K1420" s="78"/>
      <c r="L1420" s="52"/>
      <c r="M1420" s="78"/>
    </row>
    <row r="1421" spans="1:13">
      <c r="A1421" s="39"/>
      <c r="B1421" s="78" t="s">
        <v>2669</v>
      </c>
      <c r="C1421" s="78" t="s">
        <v>2670</v>
      </c>
      <c r="D1421" s="78" t="s">
        <v>2671</v>
      </c>
      <c r="E1421" s="78"/>
      <c r="F1421" s="52"/>
      <c r="G1421" s="78"/>
      <c r="H1421" s="52"/>
      <c r="I1421" s="78"/>
      <c r="J1421" s="52"/>
      <c r="K1421" s="78"/>
      <c r="L1421" s="52"/>
      <c r="M1421" s="78"/>
    </row>
    <row r="1422" spans="1:13">
      <c r="A1422" s="39"/>
      <c r="B1422" s="78" t="s">
        <v>2672</v>
      </c>
      <c r="C1422" s="78" t="s">
        <v>2673</v>
      </c>
      <c r="D1422" s="78" t="s">
        <v>2674</v>
      </c>
      <c r="E1422" s="591">
        <v>1</v>
      </c>
      <c r="F1422" s="52"/>
      <c r="G1422" s="78"/>
      <c r="H1422" s="52"/>
      <c r="I1422" s="78"/>
      <c r="J1422" s="52"/>
      <c r="K1422" s="78"/>
      <c r="L1422" s="52"/>
      <c r="M1422" s="78"/>
    </row>
    <row r="1423" spans="1:13">
      <c r="A1423" s="39"/>
      <c r="B1423" s="52"/>
      <c r="C1423" s="39" t="s">
        <v>2675</v>
      </c>
      <c r="D1423" s="78"/>
      <c r="E1423" s="61" t="s">
        <v>2676</v>
      </c>
      <c r="F1423" s="52"/>
      <c r="G1423" s="78"/>
      <c r="H1423" s="52"/>
      <c r="I1423" s="78"/>
      <c r="J1423" s="52"/>
      <c r="K1423" s="78"/>
      <c r="L1423" s="52"/>
      <c r="M1423" s="78"/>
    </row>
    <row r="1424" spans="1:13">
      <c r="A1424" s="39"/>
      <c r="B1424" s="52"/>
      <c r="C1424" s="39" t="s">
        <v>2677</v>
      </c>
      <c r="D1424" s="78"/>
      <c r="E1424" s="61" t="s">
        <v>2678</v>
      </c>
      <c r="F1424" s="52"/>
      <c r="G1424" s="78"/>
      <c r="H1424" s="52"/>
      <c r="I1424" s="78"/>
      <c r="J1424" s="52"/>
      <c r="K1424" s="78"/>
      <c r="L1424" s="52"/>
      <c r="M1424" s="78"/>
    </row>
    <row r="1425" spans="1:13">
      <c r="A1425" s="39"/>
      <c r="B1425" s="52"/>
      <c r="C1425" s="39" t="s">
        <v>2679</v>
      </c>
      <c r="D1425" s="78"/>
      <c r="E1425" s="78"/>
      <c r="F1425" s="52"/>
      <c r="G1425" s="78"/>
      <c r="H1425" s="52"/>
      <c r="I1425" s="78"/>
      <c r="J1425" s="52"/>
      <c r="K1425" s="78"/>
      <c r="L1425" s="52"/>
      <c r="M1425" s="78"/>
    </row>
    <row r="1426" spans="1:13">
      <c r="A1426" s="39"/>
      <c r="B1426" s="52"/>
      <c r="C1426" s="39" t="s">
        <v>2680</v>
      </c>
      <c r="D1426" s="78"/>
      <c r="E1426" s="78"/>
      <c r="F1426" s="52"/>
      <c r="G1426" s="78"/>
      <c r="H1426" s="52"/>
      <c r="I1426" s="78"/>
      <c r="J1426" s="52"/>
      <c r="K1426" s="78"/>
      <c r="L1426" s="52"/>
      <c r="M1426" s="78"/>
    </row>
    <row r="1427" spans="1:13">
      <c r="A1427" s="47"/>
      <c r="B1427" s="81"/>
      <c r="C1427" s="127"/>
      <c r="D1427" s="248"/>
      <c r="E1427" s="248"/>
      <c r="F1427" s="81"/>
      <c r="G1427" s="248"/>
      <c r="H1427" s="81"/>
      <c r="I1427" s="248"/>
      <c r="J1427" s="81"/>
      <c r="K1427" s="248"/>
      <c r="L1427" s="81"/>
      <c r="M1427" s="248"/>
    </row>
    <row r="1428" spans="1:13">
      <c r="A1428" s="39"/>
      <c r="B1428" s="78"/>
      <c r="C1428" s="601" t="s">
        <v>2681</v>
      </c>
      <c r="D1428" s="78"/>
      <c r="E1428" s="78"/>
      <c r="F1428" s="52"/>
      <c r="G1428" s="78"/>
      <c r="H1428" s="52"/>
      <c r="I1428" s="78"/>
      <c r="J1428" s="52"/>
      <c r="K1428" s="78"/>
      <c r="L1428" s="52"/>
      <c r="M1428" s="78"/>
    </row>
    <row r="1429" spans="1:13">
      <c r="A1429" s="39"/>
      <c r="B1429" s="78" t="s">
        <v>2682</v>
      </c>
      <c r="C1429" s="78" t="s">
        <v>2683</v>
      </c>
      <c r="D1429" s="78" t="s">
        <v>2684</v>
      </c>
      <c r="E1429" s="591">
        <v>1</v>
      </c>
      <c r="F1429" s="52"/>
      <c r="G1429" s="78"/>
      <c r="H1429" s="52"/>
      <c r="I1429" s="78"/>
      <c r="J1429" s="52"/>
      <c r="K1429" s="78"/>
      <c r="L1429" s="52"/>
      <c r="M1429" s="78"/>
    </row>
    <row r="1430" spans="1:13">
      <c r="A1430" s="39"/>
      <c r="B1430" s="78" t="s">
        <v>2685</v>
      </c>
      <c r="C1430" s="78" t="s">
        <v>2686</v>
      </c>
      <c r="D1430" s="78" t="s">
        <v>2687</v>
      </c>
      <c r="E1430" s="61" t="s">
        <v>2688</v>
      </c>
      <c r="F1430" s="52"/>
      <c r="G1430" s="78"/>
      <c r="H1430" s="52"/>
      <c r="I1430" s="78"/>
      <c r="J1430" s="52"/>
      <c r="K1430" s="78"/>
      <c r="L1430" s="52"/>
      <c r="M1430" s="78"/>
    </row>
    <row r="1431" spans="1:13">
      <c r="A1431" s="39"/>
      <c r="B1431" s="78"/>
      <c r="C1431" s="78" t="s">
        <v>2689</v>
      </c>
      <c r="D1431" s="78" t="s">
        <v>2690</v>
      </c>
      <c r="E1431" s="61" t="s">
        <v>2691</v>
      </c>
      <c r="F1431" s="52"/>
      <c r="G1431" s="78"/>
      <c r="H1431" s="52"/>
      <c r="I1431" s="78"/>
      <c r="J1431" s="52"/>
      <c r="K1431" s="78"/>
      <c r="L1431" s="52"/>
      <c r="M1431" s="78"/>
    </row>
    <row r="1432" spans="1:13">
      <c r="A1432" s="39"/>
      <c r="B1432" s="78"/>
      <c r="C1432" s="78" t="s">
        <v>2692</v>
      </c>
      <c r="D1432" s="78" t="s">
        <v>2693</v>
      </c>
      <c r="E1432" s="61" t="s">
        <v>2694</v>
      </c>
      <c r="F1432" s="52"/>
      <c r="G1432" s="78"/>
      <c r="H1432" s="52"/>
      <c r="I1432" s="78"/>
      <c r="J1432" s="52"/>
      <c r="K1432" s="78"/>
      <c r="L1432" s="52"/>
      <c r="M1432" s="78"/>
    </row>
    <row r="1433" spans="1:13">
      <c r="A1433" s="47"/>
      <c r="B1433" s="248"/>
      <c r="C1433" s="248"/>
      <c r="D1433" s="248"/>
      <c r="E1433" s="248"/>
      <c r="F1433" s="81"/>
      <c r="G1433" s="248"/>
      <c r="H1433" s="81"/>
      <c r="I1433" s="248"/>
      <c r="J1433" s="81"/>
      <c r="K1433" s="248"/>
      <c r="L1433" s="81"/>
      <c r="M1433" s="248"/>
    </row>
    <row r="1434" spans="1:13">
      <c r="A1434" s="39"/>
      <c r="B1434" s="78" t="s">
        <v>2695</v>
      </c>
      <c r="C1434" s="78" t="s">
        <v>2696</v>
      </c>
      <c r="D1434" s="78" t="s">
        <v>2697</v>
      </c>
      <c r="E1434" s="591">
        <v>1</v>
      </c>
      <c r="F1434" s="52"/>
      <c r="G1434" s="78"/>
      <c r="H1434" s="52"/>
      <c r="I1434" s="78"/>
      <c r="J1434" s="52"/>
      <c r="K1434" s="78"/>
      <c r="L1434" s="52"/>
      <c r="M1434" s="78"/>
    </row>
    <row r="1435" spans="1:13">
      <c r="A1435" s="39"/>
      <c r="B1435" s="78" t="s">
        <v>2698</v>
      </c>
      <c r="C1435" s="78" t="s">
        <v>2699</v>
      </c>
      <c r="D1435" s="78" t="s">
        <v>2700</v>
      </c>
      <c r="E1435" s="61" t="s">
        <v>2659</v>
      </c>
      <c r="F1435" s="52"/>
      <c r="G1435" s="78"/>
      <c r="H1435" s="52"/>
      <c r="I1435" s="78"/>
      <c r="J1435" s="52"/>
      <c r="K1435" s="78"/>
      <c r="L1435" s="52"/>
      <c r="M1435" s="78"/>
    </row>
    <row r="1436" spans="1:13">
      <c r="A1436" s="39"/>
      <c r="B1436" s="78"/>
      <c r="C1436" s="78"/>
      <c r="D1436" s="78" t="s">
        <v>2701</v>
      </c>
      <c r="E1436" s="61" t="s">
        <v>2452</v>
      </c>
      <c r="F1436" s="52"/>
      <c r="G1436" s="78"/>
      <c r="H1436" s="52"/>
      <c r="I1436" s="78"/>
      <c r="J1436" s="52"/>
      <c r="K1436" s="78"/>
      <c r="L1436" s="52"/>
      <c r="M1436" s="78"/>
    </row>
    <row r="1437" spans="1:13">
      <c r="A1437" s="39"/>
      <c r="B1437" s="78"/>
      <c r="C1437" s="78"/>
      <c r="D1437" s="78" t="s">
        <v>1348</v>
      </c>
      <c r="E1437" s="78"/>
      <c r="F1437" s="52"/>
      <c r="G1437" s="78"/>
      <c r="H1437" s="52"/>
      <c r="I1437" s="78"/>
      <c r="J1437" s="52"/>
      <c r="K1437" s="78"/>
      <c r="L1437" s="52"/>
      <c r="M1437" s="78"/>
    </row>
    <row r="1438" spans="1:13">
      <c r="A1438" s="47"/>
      <c r="B1438" s="248"/>
      <c r="C1438" s="248"/>
      <c r="D1438" s="248"/>
      <c r="E1438" s="248"/>
      <c r="F1438" s="81"/>
      <c r="G1438" s="248"/>
      <c r="H1438" s="81"/>
      <c r="I1438" s="248"/>
      <c r="J1438" s="81"/>
      <c r="K1438" s="248"/>
      <c r="L1438" s="81"/>
      <c r="M1438" s="248"/>
    </row>
    <row r="1439" spans="1:13">
      <c r="A1439" s="59"/>
      <c r="B1439" s="78" t="s">
        <v>2702</v>
      </c>
      <c r="C1439" s="78" t="s">
        <v>2703</v>
      </c>
      <c r="D1439" s="59" t="s">
        <v>2704</v>
      </c>
      <c r="E1439" s="59" t="s">
        <v>2705</v>
      </c>
      <c r="F1439" s="52"/>
      <c r="G1439" s="78"/>
      <c r="H1439" s="52"/>
      <c r="I1439" s="221"/>
      <c r="J1439" s="52"/>
      <c r="K1439" s="78"/>
      <c r="L1439" s="52"/>
      <c r="M1439" s="78"/>
    </row>
    <row r="1440" spans="1:13">
      <c r="A1440" s="39"/>
      <c r="B1440" s="39"/>
      <c r="C1440" s="78" t="s">
        <v>2706</v>
      </c>
      <c r="D1440" s="39" t="s">
        <v>2707</v>
      </c>
      <c r="E1440" s="39" t="s">
        <v>2708</v>
      </c>
      <c r="F1440" s="52"/>
      <c r="G1440" s="78"/>
      <c r="H1440" s="52"/>
      <c r="I1440" s="78"/>
      <c r="J1440" s="52"/>
      <c r="K1440" s="78"/>
      <c r="L1440" s="52"/>
      <c r="M1440" s="78"/>
    </row>
    <row r="1441" spans="1:13">
      <c r="A1441" s="39"/>
      <c r="B1441" s="39"/>
      <c r="C1441" s="39"/>
      <c r="D1441" s="39" t="s">
        <v>2709</v>
      </c>
      <c r="E1441" s="39" t="s">
        <v>2710</v>
      </c>
      <c r="F1441" s="52"/>
      <c r="G1441" s="78"/>
      <c r="H1441" s="52"/>
      <c r="I1441" s="78"/>
      <c r="J1441" s="52"/>
      <c r="K1441" s="78"/>
      <c r="L1441" s="52"/>
      <c r="M1441" s="78"/>
    </row>
    <row r="1442" spans="1:13">
      <c r="A1442" s="47"/>
      <c r="B1442" s="47"/>
      <c r="C1442" s="47"/>
      <c r="D1442" s="47"/>
      <c r="E1442" s="47"/>
      <c r="F1442" s="81"/>
      <c r="G1442" s="248"/>
      <c r="H1442" s="81"/>
      <c r="I1442" s="248"/>
      <c r="J1442" s="81"/>
      <c r="K1442" s="248"/>
      <c r="L1442" s="81"/>
      <c r="M1442" s="248"/>
    </row>
    <row r="1443" spans="1:13">
      <c r="A1443" s="39"/>
      <c r="B1443" s="39" t="s">
        <v>2711</v>
      </c>
      <c r="C1443" s="39" t="s">
        <v>2712</v>
      </c>
      <c r="D1443" s="39" t="s">
        <v>2713</v>
      </c>
      <c r="E1443" s="39"/>
      <c r="F1443" s="52"/>
      <c r="G1443" s="78"/>
      <c r="H1443" s="52"/>
      <c r="I1443" s="78"/>
      <c r="J1443" s="52"/>
      <c r="K1443" s="78"/>
      <c r="L1443" s="52"/>
      <c r="M1443" s="78"/>
    </row>
    <row r="1444" spans="1:13">
      <c r="A1444" s="39"/>
      <c r="B1444" s="39" t="s">
        <v>2714</v>
      </c>
      <c r="C1444" s="39"/>
      <c r="D1444" s="39"/>
      <c r="E1444" s="39"/>
      <c r="F1444" s="52"/>
      <c r="G1444" s="78"/>
      <c r="H1444" s="52"/>
      <c r="I1444" s="78"/>
      <c r="J1444" s="52"/>
      <c r="K1444" s="78"/>
      <c r="L1444" s="52"/>
      <c r="M1444" s="78"/>
    </row>
    <row r="1445" spans="1:13">
      <c r="A1445" s="39"/>
      <c r="B1445" s="39"/>
      <c r="C1445" s="39"/>
      <c r="D1445" s="39"/>
      <c r="E1445" s="39"/>
      <c r="F1445" s="52"/>
      <c r="G1445" s="78"/>
      <c r="H1445" s="52"/>
      <c r="I1445" s="78"/>
      <c r="J1445" s="52"/>
      <c r="K1445" s="78"/>
      <c r="L1445" s="52"/>
      <c r="M1445" s="78"/>
    </row>
    <row r="1446" spans="1:13">
      <c r="A1446" s="39"/>
      <c r="B1446" s="39"/>
      <c r="C1446" s="39"/>
      <c r="D1446" s="39"/>
      <c r="E1446" s="39"/>
      <c r="F1446" s="52"/>
      <c r="G1446" s="78"/>
      <c r="H1446" s="52"/>
      <c r="I1446" s="78"/>
      <c r="J1446" s="52"/>
      <c r="K1446" s="78"/>
      <c r="L1446" s="52"/>
      <c r="M1446" s="78"/>
    </row>
    <row r="1447" spans="1:13">
      <c r="A1447" s="39"/>
      <c r="B1447" s="39"/>
      <c r="C1447" s="39"/>
      <c r="D1447" s="39"/>
      <c r="E1447" s="39"/>
      <c r="F1447" s="52"/>
      <c r="G1447" s="78"/>
      <c r="H1447" s="52"/>
      <c r="I1447" s="78"/>
      <c r="J1447" s="52"/>
      <c r="K1447" s="78"/>
      <c r="L1447" s="52"/>
      <c r="M1447" s="78"/>
    </row>
    <row r="1448" spans="1:13">
      <c r="A1448" s="47"/>
      <c r="B1448" s="47"/>
      <c r="C1448" s="47"/>
      <c r="D1448" s="47"/>
      <c r="E1448" s="47"/>
      <c r="F1448" s="81"/>
      <c r="G1448" s="248"/>
      <c r="H1448" s="81"/>
      <c r="I1448" s="248"/>
      <c r="J1448" s="81"/>
      <c r="K1448" s="248"/>
      <c r="L1448" s="81"/>
      <c r="M1448" s="248"/>
    </row>
    <row r="1449" spans="1:13">
      <c r="A1449" s="52"/>
      <c r="B1449" s="52"/>
      <c r="C1449" s="52"/>
      <c r="D1449" s="52"/>
      <c r="E1449" s="52"/>
      <c r="F1449" s="52"/>
      <c r="G1449" s="52"/>
      <c r="H1449" s="52"/>
      <c r="I1449" s="52"/>
      <c r="J1449" s="52"/>
      <c r="K1449" s="52"/>
      <c r="L1449" s="52"/>
      <c r="M1449" s="52"/>
    </row>
    <row r="1450" spans="1:13">
      <c r="A1450" s="530" t="s">
        <v>1398</v>
      </c>
      <c r="B1450" s="530"/>
      <c r="C1450" s="6"/>
      <c r="D1450" s="6"/>
      <c r="E1450" s="6"/>
      <c r="F1450" s="6"/>
      <c r="G1450" s="6"/>
      <c r="H1450" s="6"/>
      <c r="I1450" s="6"/>
      <c r="J1450" s="6"/>
      <c r="K1450" s="6"/>
      <c r="L1450" s="6"/>
      <c r="M1450" s="6"/>
    </row>
    <row r="1451" spans="1:13">
      <c r="A1451" s="530" t="s">
        <v>2715</v>
      </c>
      <c r="B1451" s="530"/>
      <c r="C1451" s="6"/>
      <c r="D1451" s="6"/>
      <c r="E1451" s="6"/>
      <c r="F1451" s="6"/>
      <c r="G1451" s="6"/>
      <c r="H1451" s="6"/>
      <c r="I1451" s="6"/>
      <c r="J1451" s="6"/>
      <c r="K1451" s="6"/>
      <c r="L1451" s="6"/>
      <c r="M1451" s="6"/>
    </row>
    <row r="1452" spans="1:13">
      <c r="A1452" s="6"/>
      <c r="B1452" s="6"/>
      <c r="C1452" s="6"/>
      <c r="D1452" s="6"/>
      <c r="E1452" s="6"/>
      <c r="F1452" s="6"/>
      <c r="G1452" s="6"/>
      <c r="H1452" s="6"/>
      <c r="I1452" s="6"/>
      <c r="J1452" s="6"/>
      <c r="K1452" s="6"/>
      <c r="L1452" s="6"/>
      <c r="M1452" s="6"/>
    </row>
    <row r="1453" spans="1:13">
      <c r="A1453" s="535" t="s">
        <v>1184</v>
      </c>
      <c r="B1453" s="554"/>
      <c r="C1453" s="535"/>
      <c r="D1453" s="554" t="s">
        <v>1185</v>
      </c>
      <c r="E1453" s="554" t="s">
        <v>1186</v>
      </c>
      <c r="F1453" s="549" t="s">
        <v>1187</v>
      </c>
      <c r="G1453" s="536"/>
      <c r="H1453" s="536"/>
      <c r="I1453" s="536"/>
      <c r="J1453" s="536"/>
      <c r="K1453" s="536"/>
      <c r="L1453" s="536"/>
      <c r="M1453" s="537"/>
    </row>
    <row r="1454" spans="1:13">
      <c r="A1454" s="538" t="s">
        <v>1188</v>
      </c>
      <c r="B1454" s="543" t="s">
        <v>311</v>
      </c>
      <c r="C1454" s="538" t="s">
        <v>1189</v>
      </c>
      <c r="D1454" s="538" t="s">
        <v>1190</v>
      </c>
      <c r="E1454" s="543" t="s">
        <v>1191</v>
      </c>
      <c r="F1454" s="539" t="s">
        <v>1192</v>
      </c>
      <c r="G1454" s="540"/>
      <c r="H1454" s="539" t="s">
        <v>1193</v>
      </c>
      <c r="I1454" s="540"/>
      <c r="J1454" s="539" t="s">
        <v>1194</v>
      </c>
      <c r="K1454" s="540"/>
      <c r="L1454" s="555" t="s">
        <v>1195</v>
      </c>
      <c r="M1454" s="540"/>
    </row>
    <row r="1455" spans="1:13">
      <c r="A1455" s="541" t="s">
        <v>11</v>
      </c>
      <c r="B1455" s="543"/>
      <c r="C1455" s="538"/>
      <c r="D1455" s="538"/>
      <c r="E1455" s="543"/>
      <c r="F1455" s="542"/>
      <c r="G1455" s="543"/>
      <c r="H1455" s="544"/>
      <c r="I1455" s="543"/>
      <c r="J1455" s="544"/>
      <c r="K1455" s="543"/>
      <c r="L1455" s="544"/>
      <c r="M1455" s="543"/>
    </row>
    <row r="1456" spans="1:13">
      <c r="A1456" s="104">
        <v>1</v>
      </c>
      <c r="B1456" s="604">
        <v>2</v>
      </c>
      <c r="C1456" s="604">
        <v>3</v>
      </c>
      <c r="D1456" s="604">
        <v>4</v>
      </c>
      <c r="E1456" s="604">
        <v>5</v>
      </c>
      <c r="F1456" s="107"/>
      <c r="G1456" s="604">
        <v>6</v>
      </c>
      <c r="H1456" s="107"/>
      <c r="I1456" s="604">
        <v>7</v>
      </c>
      <c r="J1456" s="107"/>
      <c r="K1456" s="604">
        <v>8</v>
      </c>
      <c r="L1456" s="107"/>
      <c r="M1456" s="604">
        <v>9</v>
      </c>
    </row>
    <row r="1457" spans="1:13">
      <c r="A1457" s="39"/>
      <c r="B1457" s="125"/>
      <c r="C1457" s="78" t="s">
        <v>2716</v>
      </c>
      <c r="D1457" s="78" t="s">
        <v>2717</v>
      </c>
      <c r="E1457" s="78"/>
      <c r="F1457" s="52"/>
      <c r="G1457" s="78"/>
      <c r="H1457" s="52"/>
      <c r="I1457" s="78"/>
      <c r="J1457" s="52"/>
      <c r="K1457" s="78"/>
      <c r="L1457" s="52"/>
      <c r="M1457" s="78"/>
    </row>
    <row r="1458" spans="1:13">
      <c r="A1458" s="39"/>
      <c r="B1458" s="78" t="s">
        <v>2718</v>
      </c>
      <c r="C1458" s="78" t="s">
        <v>2719</v>
      </c>
      <c r="D1458" s="78" t="s">
        <v>2720</v>
      </c>
      <c r="E1458" s="591">
        <v>1</v>
      </c>
      <c r="F1458" s="52"/>
      <c r="G1458" s="78"/>
      <c r="H1458" s="52"/>
      <c r="I1458" s="78"/>
      <c r="J1458" s="52"/>
      <c r="K1458" s="78"/>
      <c r="L1458" s="52"/>
      <c r="M1458" s="78"/>
    </row>
    <row r="1459" spans="1:13">
      <c r="A1459" s="39"/>
      <c r="B1459" s="78" t="s">
        <v>2721</v>
      </c>
      <c r="C1459" s="78" t="s">
        <v>2722</v>
      </c>
      <c r="D1459" s="78" t="s">
        <v>2723</v>
      </c>
      <c r="E1459" s="61" t="s">
        <v>2724</v>
      </c>
      <c r="F1459" s="52"/>
      <c r="G1459" s="78"/>
      <c r="H1459" s="52"/>
      <c r="I1459" s="78"/>
      <c r="J1459" s="52"/>
      <c r="K1459" s="78"/>
      <c r="L1459" s="52"/>
      <c r="M1459" s="78"/>
    </row>
    <row r="1460" spans="1:13">
      <c r="A1460" s="39"/>
      <c r="B1460" s="78"/>
      <c r="C1460" s="78"/>
      <c r="D1460" s="78" t="s">
        <v>2725</v>
      </c>
      <c r="E1460" s="61" t="s">
        <v>2726</v>
      </c>
      <c r="F1460" s="52"/>
      <c r="G1460" s="78"/>
      <c r="H1460" s="52"/>
      <c r="I1460" s="78"/>
      <c r="J1460" s="52"/>
      <c r="K1460" s="78"/>
      <c r="L1460" s="52"/>
      <c r="M1460" s="78"/>
    </row>
    <row r="1461" spans="1:13">
      <c r="A1461" s="39"/>
      <c r="B1461" s="78"/>
      <c r="C1461" s="248"/>
      <c r="D1461" s="248"/>
      <c r="E1461" s="87"/>
      <c r="F1461" s="81"/>
      <c r="G1461" s="248"/>
      <c r="H1461" s="81"/>
      <c r="I1461" s="248"/>
      <c r="J1461" s="81"/>
      <c r="K1461" s="248"/>
      <c r="L1461" s="81"/>
      <c r="M1461" s="248"/>
    </row>
    <row r="1462" spans="1:13">
      <c r="A1462" s="39"/>
      <c r="B1462" s="78"/>
      <c r="C1462" s="78" t="s">
        <v>2727</v>
      </c>
      <c r="D1462" s="78" t="s">
        <v>2728</v>
      </c>
      <c r="E1462" s="78"/>
      <c r="F1462" s="52"/>
      <c r="G1462" s="78"/>
      <c r="H1462" s="52"/>
      <c r="I1462" s="78"/>
      <c r="J1462" s="52"/>
      <c r="K1462" s="78"/>
      <c r="L1462" s="52"/>
      <c r="M1462" s="78"/>
    </row>
    <row r="1463" spans="1:13">
      <c r="A1463" s="39"/>
      <c r="B1463" s="78"/>
      <c r="C1463" s="78" t="s">
        <v>2729</v>
      </c>
      <c r="D1463" s="78" t="s">
        <v>2730</v>
      </c>
      <c r="E1463" s="591">
        <v>1</v>
      </c>
      <c r="F1463" s="52"/>
      <c r="G1463" s="78"/>
      <c r="H1463" s="52"/>
      <c r="I1463" s="78"/>
      <c r="J1463" s="52"/>
      <c r="K1463" s="78"/>
      <c r="L1463" s="52"/>
      <c r="M1463" s="78"/>
    </row>
    <row r="1464" spans="1:13">
      <c r="A1464" s="39"/>
      <c r="B1464" s="78"/>
      <c r="C1464" s="78"/>
      <c r="D1464" s="78" t="s">
        <v>2731</v>
      </c>
      <c r="E1464" s="61" t="s">
        <v>2724</v>
      </c>
      <c r="F1464" s="52"/>
      <c r="G1464" s="78"/>
      <c r="H1464" s="52"/>
      <c r="I1464" s="78"/>
      <c r="J1464" s="52"/>
      <c r="K1464" s="78"/>
      <c r="L1464" s="52"/>
      <c r="M1464" s="78"/>
    </row>
    <row r="1465" spans="1:13">
      <c r="A1465" s="39"/>
      <c r="B1465" s="78"/>
      <c r="C1465" s="78"/>
      <c r="D1465" s="78" t="s">
        <v>2732</v>
      </c>
      <c r="E1465" s="61" t="s">
        <v>2726</v>
      </c>
      <c r="F1465" s="52"/>
      <c r="G1465" s="78"/>
      <c r="H1465" s="52"/>
      <c r="I1465" s="78"/>
      <c r="J1465" s="52"/>
      <c r="K1465" s="78"/>
      <c r="L1465" s="52"/>
      <c r="M1465" s="78"/>
    </row>
    <row r="1466" spans="1:13">
      <c r="A1466" s="39"/>
      <c r="B1466" s="78"/>
      <c r="C1466" s="78"/>
      <c r="D1466" s="78"/>
      <c r="E1466" s="78"/>
      <c r="F1466" s="52"/>
      <c r="G1466" s="78"/>
      <c r="H1466" s="52"/>
      <c r="I1466" s="78"/>
      <c r="J1466" s="52"/>
      <c r="K1466" s="78"/>
      <c r="L1466" s="52"/>
      <c r="M1466" s="78"/>
    </row>
    <row r="1467" spans="1:13">
      <c r="A1467" s="39"/>
      <c r="B1467" s="78"/>
      <c r="C1467" s="78"/>
      <c r="D1467" s="78"/>
      <c r="E1467" s="78"/>
      <c r="F1467" s="52"/>
      <c r="G1467" s="78"/>
      <c r="H1467" s="52"/>
      <c r="I1467" s="78"/>
      <c r="J1467" s="52"/>
      <c r="K1467" s="78"/>
      <c r="L1467" s="52"/>
      <c r="M1467" s="78"/>
    </row>
    <row r="1468" spans="1:13">
      <c r="A1468" s="39"/>
      <c r="B1468" s="78"/>
      <c r="C1468" s="78"/>
      <c r="D1468" s="78"/>
      <c r="E1468" s="78"/>
      <c r="F1468" s="52"/>
      <c r="G1468" s="78"/>
      <c r="H1468" s="52"/>
      <c r="I1468" s="78"/>
      <c r="J1468" s="52"/>
      <c r="K1468" s="78"/>
      <c r="L1468" s="52"/>
      <c r="M1468" s="78"/>
    </row>
    <row r="1469" spans="1:13">
      <c r="A1469" s="39"/>
      <c r="B1469" s="78"/>
      <c r="C1469" s="78"/>
      <c r="D1469" s="78"/>
      <c r="E1469" s="78"/>
      <c r="F1469" s="52"/>
      <c r="G1469" s="78"/>
      <c r="H1469" s="52"/>
      <c r="I1469" s="78"/>
      <c r="J1469" s="52"/>
      <c r="K1469" s="78"/>
      <c r="L1469" s="52"/>
      <c r="M1469" s="78"/>
    </row>
    <row r="1470" spans="1:13">
      <c r="A1470" s="39"/>
      <c r="B1470" s="78"/>
      <c r="C1470" s="78"/>
      <c r="D1470" s="78"/>
      <c r="E1470" s="78"/>
      <c r="F1470" s="52"/>
      <c r="G1470" s="78"/>
      <c r="H1470" s="52"/>
      <c r="I1470" s="78"/>
      <c r="J1470" s="52"/>
      <c r="K1470" s="78"/>
      <c r="L1470" s="52"/>
      <c r="M1470" s="78"/>
    </row>
    <row r="1471" spans="1:13">
      <c r="A1471" s="47"/>
      <c r="B1471" s="248"/>
      <c r="C1471" s="248"/>
      <c r="D1471" s="248"/>
      <c r="E1471" s="248"/>
      <c r="F1471" s="81"/>
      <c r="G1471" s="248"/>
      <c r="H1471" s="81"/>
      <c r="I1471" s="248"/>
      <c r="J1471" s="81"/>
      <c r="K1471" s="248"/>
      <c r="L1471" s="81"/>
      <c r="M1471" s="248"/>
    </row>
    <row r="1472" spans="1:13">
      <c r="A1472" s="576"/>
      <c r="B1472" s="576"/>
      <c r="C1472" s="577" t="s">
        <v>1738</v>
      </c>
      <c r="D1472" s="576"/>
      <c r="E1472" s="598"/>
      <c r="F1472" s="576" t="s">
        <v>36</v>
      </c>
      <c r="G1472" s="599">
        <v>1427567.73</v>
      </c>
      <c r="H1472" s="576" t="s">
        <v>36</v>
      </c>
      <c r="I1472" s="599">
        <v>243500</v>
      </c>
      <c r="J1472" s="576" t="s">
        <v>36</v>
      </c>
      <c r="K1472" s="599">
        <v>30000</v>
      </c>
      <c r="L1472" s="576" t="s">
        <v>36</v>
      </c>
      <c r="M1472" s="599">
        <f>G1472+I1472+K1472</f>
        <v>1701067.73</v>
      </c>
    </row>
    <row r="1474" spans="1:13">
      <c r="A1474" s="366" t="s">
        <v>1541</v>
      </c>
      <c r="B1474" s="366"/>
      <c r="C1474" s="366" t="s">
        <v>1865</v>
      </c>
      <c r="D1474" s="366"/>
      <c r="E1474" s="250"/>
      <c r="F1474" s="582"/>
      <c r="G1474" s="582"/>
      <c r="H1474" s="582"/>
      <c r="I1474" s="582"/>
      <c r="J1474" s="582"/>
      <c r="K1474" s="582"/>
      <c r="L1474" s="582"/>
      <c r="M1474" s="582"/>
    </row>
    <row r="1475" spans="1:13">
      <c r="A1475" s="582"/>
      <c r="B1475" s="582"/>
      <c r="C1475" s="582"/>
      <c r="D1475" s="582"/>
      <c r="E1475" s="582"/>
      <c r="F1475" s="582"/>
      <c r="G1475" s="582"/>
      <c r="H1475" s="582"/>
      <c r="I1475" s="582"/>
      <c r="J1475" s="582"/>
      <c r="K1475" s="582"/>
      <c r="L1475" s="582"/>
      <c r="M1475" s="582"/>
    </row>
    <row r="1476" spans="1:13">
      <c r="A1476" s="582"/>
      <c r="B1476" s="582"/>
      <c r="C1476" s="582"/>
      <c r="D1476" s="582"/>
      <c r="E1476" s="582"/>
      <c r="F1476" s="582"/>
      <c r="G1476" s="582"/>
      <c r="H1476" s="582"/>
      <c r="I1476" s="582"/>
      <c r="J1476" s="582"/>
      <c r="K1476" s="582"/>
      <c r="L1476" s="582"/>
      <c r="M1476" s="582"/>
    </row>
    <row r="1477" spans="1:13">
      <c r="A1477" s="176" t="s">
        <v>2733</v>
      </c>
      <c r="B1477" s="176"/>
      <c r="C1477" s="176" t="s">
        <v>1389</v>
      </c>
      <c r="D1477" s="176"/>
      <c r="E1477" s="176" t="s">
        <v>1390</v>
      </c>
      <c r="F1477" s="176"/>
      <c r="G1477" s="176"/>
      <c r="H1477" s="176"/>
      <c r="I1477" s="176"/>
      <c r="J1477" s="176" t="s">
        <v>1740</v>
      </c>
      <c r="K1477" s="176"/>
      <c r="L1477" s="176"/>
      <c r="M1477" s="176"/>
    </row>
    <row r="1478" spans="1:13">
      <c r="A1478" s="176" t="s">
        <v>592</v>
      </c>
      <c r="B1478" s="176"/>
      <c r="C1478" s="176" t="s">
        <v>1392</v>
      </c>
      <c r="D1478" s="176"/>
      <c r="E1478" s="176" t="s">
        <v>1393</v>
      </c>
      <c r="F1478" s="176"/>
      <c r="G1478" s="176"/>
      <c r="H1478" s="176"/>
      <c r="I1478" s="176"/>
      <c r="J1478" s="176"/>
      <c r="K1478" s="176" t="s">
        <v>1494</v>
      </c>
      <c r="L1478" s="176"/>
      <c r="M1478" s="176"/>
    </row>
    <row r="1479" spans="1:13">
      <c r="A1479" s="176" t="s">
        <v>2734</v>
      </c>
      <c r="B1479" s="176"/>
      <c r="C1479" s="176"/>
      <c r="D1479" s="176"/>
      <c r="E1479" s="176"/>
      <c r="F1479" s="176"/>
      <c r="G1479" s="176"/>
      <c r="H1479" s="176"/>
      <c r="I1479" s="176"/>
      <c r="J1479" s="176"/>
      <c r="K1479" s="176"/>
      <c r="L1479" s="176"/>
      <c r="M1479" s="176"/>
    </row>
    <row r="1480" spans="1:13">
      <c r="A1480" s="176" t="s">
        <v>2735</v>
      </c>
      <c r="B1480" s="176"/>
      <c r="C1480" s="176"/>
      <c r="D1480" s="176"/>
      <c r="E1480" s="176"/>
      <c r="F1480" s="176"/>
      <c r="G1480" s="176"/>
      <c r="H1480" s="176"/>
      <c r="I1480" s="176"/>
      <c r="J1480" s="176"/>
      <c r="K1480" s="176"/>
      <c r="L1480" s="176"/>
      <c r="M1480" s="176"/>
    </row>
    <row r="1481" spans="1:13">
      <c r="A1481" s="176"/>
      <c r="B1481" s="176"/>
      <c r="C1481" s="176"/>
      <c r="D1481" s="176"/>
      <c r="E1481" s="176"/>
      <c r="F1481" s="176"/>
      <c r="G1481" s="176"/>
      <c r="H1481" s="176"/>
      <c r="I1481" s="176"/>
      <c r="J1481" s="176"/>
      <c r="K1481" s="176"/>
      <c r="L1481" s="176"/>
      <c r="M1481" s="176"/>
    </row>
    <row r="1482" spans="1:13">
      <c r="A1482" s="176" t="s">
        <v>1395</v>
      </c>
      <c r="B1482" s="582"/>
      <c r="C1482" s="582"/>
      <c r="D1482" s="582"/>
      <c r="E1482" s="582"/>
      <c r="F1482" s="582"/>
      <c r="G1482" s="582"/>
      <c r="H1482" s="582"/>
      <c r="I1482" s="582"/>
      <c r="J1482" s="582"/>
      <c r="K1482" s="582"/>
      <c r="L1482" s="582"/>
      <c r="M1482" s="582"/>
    </row>
    <row r="1483" spans="1:13">
      <c r="A1483" s="176"/>
      <c r="B1483" s="582"/>
      <c r="C1483" s="582"/>
      <c r="D1483" s="582"/>
      <c r="E1483" s="582"/>
      <c r="F1483" s="582"/>
      <c r="G1483" s="582"/>
      <c r="H1483" s="582"/>
      <c r="I1483" s="582"/>
      <c r="J1483" s="582"/>
      <c r="K1483" s="582"/>
      <c r="L1483" s="582"/>
      <c r="M1483" s="582"/>
    </row>
    <row r="1484" spans="1:13">
      <c r="A1484" s="582"/>
      <c r="B1484" s="582"/>
      <c r="C1484" s="582"/>
      <c r="D1484" s="582"/>
      <c r="E1484" s="582"/>
      <c r="F1484" s="582"/>
      <c r="G1484" s="582"/>
      <c r="H1484" s="582"/>
      <c r="I1484" s="582"/>
      <c r="J1484" s="582"/>
      <c r="K1484" s="582"/>
      <c r="L1484" s="582"/>
      <c r="M1484" s="582"/>
    </row>
    <row r="1485" spans="1:13">
      <c r="A1485" s="176" t="s">
        <v>1396</v>
      </c>
      <c r="B1485" s="176"/>
      <c r="C1485" s="582"/>
      <c r="D1485" s="582"/>
      <c r="E1485" s="582"/>
      <c r="F1485" s="582"/>
      <c r="G1485" s="582"/>
      <c r="H1485" s="582"/>
      <c r="I1485" s="582"/>
      <c r="J1485" s="582"/>
      <c r="K1485" s="582"/>
      <c r="L1485" s="582"/>
      <c r="M1485" s="582"/>
    </row>
    <row r="1486" spans="1:13">
      <c r="A1486" s="176" t="s">
        <v>1867</v>
      </c>
      <c r="B1486" s="176"/>
      <c r="C1486" s="582"/>
      <c r="D1486" s="582"/>
      <c r="E1486" s="582"/>
      <c r="F1486" s="582"/>
      <c r="G1486" s="582"/>
      <c r="H1486" s="582"/>
      <c r="I1486" s="582"/>
      <c r="J1486" s="582"/>
      <c r="K1486" s="582"/>
      <c r="L1486" s="582"/>
      <c r="M1486" s="582"/>
    </row>
    <row r="1487" spans="1:13">
      <c r="A1487" s="176"/>
      <c r="B1487" s="176"/>
      <c r="C1487" s="582"/>
      <c r="D1487" s="582"/>
      <c r="E1487" s="582"/>
      <c r="F1487" s="582"/>
      <c r="G1487" s="582"/>
      <c r="H1487" s="582"/>
      <c r="I1487" s="582"/>
      <c r="J1487" s="582"/>
      <c r="K1487" s="582"/>
      <c r="L1487" s="582"/>
      <c r="M1487" s="582"/>
    </row>
    <row r="1488" spans="1:13">
      <c r="A1488" s="530" t="s">
        <v>1398</v>
      </c>
      <c r="B1488" s="530"/>
      <c r="C1488" s="530"/>
      <c r="D1488" s="530"/>
      <c r="E1488" s="530"/>
      <c r="F1488" s="530"/>
      <c r="G1488" s="530"/>
      <c r="H1488" s="530"/>
      <c r="I1488" s="530"/>
      <c r="J1488" s="530"/>
      <c r="K1488" s="530"/>
      <c r="L1488" s="530"/>
      <c r="M1488" s="530" t="s">
        <v>1495</v>
      </c>
    </row>
    <row r="1489" spans="1:13">
      <c r="A1489" s="530" t="s">
        <v>2736</v>
      </c>
      <c r="B1489" s="530"/>
      <c r="C1489" s="530"/>
      <c r="D1489" s="530"/>
      <c r="E1489" s="530"/>
      <c r="F1489" s="530"/>
      <c r="G1489" s="530"/>
      <c r="H1489" s="530"/>
      <c r="I1489" s="530"/>
      <c r="J1489" s="530"/>
      <c r="K1489" s="530"/>
      <c r="L1489" s="530"/>
      <c r="M1489" s="530"/>
    </row>
    <row r="1490" spans="1:13">
      <c r="A1490" s="530"/>
      <c r="B1490" s="530"/>
    </row>
    <row r="1491" spans="1:13" ht="15.75">
      <c r="A1491" s="531" t="s">
        <v>2737</v>
      </c>
      <c r="B1491" s="531"/>
      <c r="C1491" s="531"/>
      <c r="D1491" s="531"/>
      <c r="E1491" s="531"/>
      <c r="F1491" s="531"/>
      <c r="G1491" s="531"/>
      <c r="H1491" s="531"/>
      <c r="I1491" s="531"/>
      <c r="J1491" s="531"/>
      <c r="K1491" s="531"/>
      <c r="L1491" s="531"/>
      <c r="M1491" s="531"/>
    </row>
    <row r="1492" spans="1:13">
      <c r="A1492" s="63"/>
      <c r="B1492" s="63"/>
      <c r="C1492" s="63"/>
      <c r="D1492" s="63"/>
      <c r="E1492" s="63"/>
      <c r="F1492" s="63"/>
      <c r="G1492" s="63"/>
      <c r="H1492" s="63"/>
      <c r="I1492" s="63"/>
      <c r="J1492" s="63"/>
      <c r="K1492" s="63"/>
    </row>
    <row r="1493" spans="1:13" ht="16.5">
      <c r="A1493" s="532" t="s">
        <v>1166</v>
      </c>
      <c r="B1493" s="532"/>
      <c r="C1493" s="532"/>
      <c r="D1493" s="532"/>
      <c r="E1493" s="532"/>
      <c r="F1493" s="532"/>
      <c r="G1493" s="532"/>
      <c r="H1493" s="532"/>
      <c r="I1493" s="532"/>
      <c r="J1493" s="532"/>
      <c r="K1493" s="532"/>
      <c r="L1493" s="532"/>
      <c r="M1493" s="532"/>
    </row>
    <row r="1494" spans="1:13">
      <c r="A1494" s="533" t="s">
        <v>1167</v>
      </c>
      <c r="B1494" s="533"/>
      <c r="C1494" s="533"/>
      <c r="D1494" s="533"/>
      <c r="E1494" s="533"/>
      <c r="F1494" s="533"/>
      <c r="G1494" s="533"/>
      <c r="H1494" s="533"/>
      <c r="I1494" s="533"/>
      <c r="J1494" s="533"/>
      <c r="K1494" s="533"/>
      <c r="L1494" s="533"/>
      <c r="M1494" s="533"/>
    </row>
    <row r="1495" spans="1:13" ht="11.25" customHeight="1">
      <c r="A1495" s="63"/>
      <c r="B1495" s="63"/>
      <c r="C1495" s="63"/>
      <c r="D1495" s="63"/>
      <c r="E1495" s="63"/>
      <c r="F1495" s="534"/>
      <c r="G1495" s="534"/>
      <c r="H1495" s="63"/>
      <c r="I1495" s="63"/>
      <c r="J1495" s="63"/>
      <c r="K1495" s="63"/>
    </row>
    <row r="1496" spans="1:13">
      <c r="A1496" s="63" t="s">
        <v>1168</v>
      </c>
      <c r="B1496" s="63" t="s">
        <v>2738</v>
      </c>
      <c r="C1496" s="63"/>
      <c r="D1496" s="63"/>
      <c r="E1496" s="63"/>
      <c r="F1496" s="63"/>
      <c r="G1496" s="63"/>
      <c r="H1496" s="63"/>
      <c r="I1496" s="63"/>
      <c r="J1496" s="63"/>
      <c r="K1496" s="63"/>
      <c r="L1496" s="63"/>
      <c r="M1496" s="63"/>
    </row>
    <row r="1497" spans="1:13">
      <c r="A1497" s="63"/>
      <c r="B1497" s="63" t="s">
        <v>2739</v>
      </c>
      <c r="C1497" s="63"/>
      <c r="D1497" s="63"/>
      <c r="E1497" s="63"/>
      <c r="F1497" s="63"/>
      <c r="G1497" s="63"/>
      <c r="H1497" s="63"/>
      <c r="I1497" s="63"/>
      <c r="J1497" s="63"/>
      <c r="K1497" s="63"/>
      <c r="L1497" s="63"/>
      <c r="M1497" s="63"/>
    </row>
    <row r="1498" spans="1:13">
      <c r="A1498" s="63"/>
      <c r="B1498" s="63" t="s">
        <v>2740</v>
      </c>
      <c r="C1498" s="63"/>
      <c r="D1498" s="63"/>
      <c r="E1498" s="63"/>
      <c r="F1498" s="63"/>
      <c r="G1498" s="63"/>
      <c r="H1498" s="63"/>
      <c r="I1498" s="63"/>
      <c r="J1498" s="63"/>
      <c r="K1498" s="63"/>
      <c r="L1498" s="63"/>
      <c r="M1498" s="63"/>
    </row>
    <row r="1499" spans="1:13" ht="12.75" customHeight="1">
      <c r="A1499" s="63"/>
      <c r="B1499" s="63"/>
      <c r="C1499" s="63"/>
      <c r="D1499" s="63"/>
      <c r="E1499" s="63"/>
      <c r="F1499" s="63"/>
      <c r="G1499" s="63"/>
      <c r="H1499" s="63"/>
      <c r="I1499" s="63"/>
      <c r="J1499" s="63"/>
      <c r="K1499" s="63"/>
      <c r="L1499" s="63"/>
      <c r="M1499" s="63"/>
    </row>
    <row r="1500" spans="1:13">
      <c r="A1500" s="63" t="s">
        <v>1500</v>
      </c>
      <c r="B1500" s="63" t="s">
        <v>2741</v>
      </c>
      <c r="C1500" s="63"/>
      <c r="D1500" s="63"/>
      <c r="E1500" s="63"/>
      <c r="F1500" s="63"/>
      <c r="G1500" s="63"/>
      <c r="H1500" s="63"/>
      <c r="I1500" s="63"/>
      <c r="J1500" s="63"/>
      <c r="K1500" s="63"/>
      <c r="L1500" s="63"/>
      <c r="M1500" s="63"/>
    </row>
    <row r="1501" spans="1:13">
      <c r="A1501" s="63"/>
      <c r="B1501" s="63" t="s">
        <v>2742</v>
      </c>
      <c r="C1501" s="63"/>
      <c r="D1501" s="63"/>
      <c r="E1501" s="63"/>
      <c r="F1501" s="63"/>
      <c r="G1501" s="63"/>
      <c r="H1501" s="63"/>
      <c r="I1501" s="63"/>
      <c r="J1501" s="63"/>
      <c r="K1501" s="63"/>
      <c r="L1501" s="63"/>
      <c r="M1501" s="63"/>
    </row>
    <row r="1502" spans="1:13" ht="12.75" customHeight="1">
      <c r="A1502" s="63"/>
      <c r="B1502" s="63"/>
      <c r="C1502" s="63"/>
      <c r="D1502" s="63"/>
      <c r="E1502" s="63"/>
      <c r="F1502" s="63"/>
      <c r="G1502" s="63"/>
      <c r="H1502" s="63"/>
      <c r="I1502" s="63"/>
      <c r="J1502" s="63"/>
      <c r="K1502" s="63"/>
      <c r="L1502" s="63"/>
      <c r="M1502" s="63"/>
    </row>
    <row r="1503" spans="1:13">
      <c r="A1503" s="63" t="s">
        <v>1502</v>
      </c>
      <c r="B1503" s="63" t="s">
        <v>2743</v>
      </c>
      <c r="C1503" s="63"/>
      <c r="D1503" s="63"/>
      <c r="E1503" s="63"/>
      <c r="F1503" s="63"/>
      <c r="G1503" s="63"/>
      <c r="H1503" s="63"/>
      <c r="I1503" s="63"/>
      <c r="J1503" s="63"/>
      <c r="K1503" s="63"/>
      <c r="L1503" s="63"/>
      <c r="M1503" s="63"/>
    </row>
    <row r="1504" spans="1:13">
      <c r="A1504" s="63"/>
      <c r="B1504" s="63" t="s">
        <v>2744</v>
      </c>
      <c r="C1504" s="63"/>
      <c r="D1504" s="63"/>
      <c r="E1504" s="63"/>
      <c r="F1504" s="63"/>
      <c r="G1504" s="63"/>
      <c r="H1504" s="63"/>
      <c r="I1504" s="63"/>
      <c r="J1504" s="63"/>
      <c r="K1504" s="63"/>
      <c r="L1504" s="63"/>
      <c r="M1504" s="63"/>
    </row>
    <row r="1505" spans="1:13" ht="12.75" customHeight="1">
      <c r="A1505" s="63"/>
      <c r="B1505" s="63"/>
      <c r="C1505" s="63"/>
      <c r="D1505" s="63"/>
      <c r="E1505" s="63"/>
      <c r="F1505" s="63"/>
      <c r="G1505" s="63"/>
      <c r="H1505" s="63"/>
      <c r="I1505" s="63"/>
      <c r="J1505" s="63"/>
      <c r="K1505" s="63"/>
      <c r="L1505" s="63"/>
      <c r="M1505" s="63"/>
    </row>
    <row r="1506" spans="1:13">
      <c r="A1506" s="63" t="s">
        <v>2745</v>
      </c>
      <c r="B1506" s="63"/>
      <c r="C1506" s="63"/>
      <c r="D1506" s="63"/>
      <c r="E1506" s="63"/>
      <c r="F1506" s="63"/>
      <c r="G1506" s="63"/>
      <c r="H1506" s="63"/>
      <c r="I1506" s="63"/>
      <c r="J1506" s="63"/>
      <c r="K1506" s="63"/>
      <c r="L1506" s="63"/>
      <c r="M1506" s="63"/>
    </row>
    <row r="1507" spans="1:13" ht="12" customHeight="1">
      <c r="A1507" s="81"/>
      <c r="B1507" s="81"/>
      <c r="C1507" s="81"/>
      <c r="D1507" s="81"/>
      <c r="E1507" s="81"/>
      <c r="F1507" s="81"/>
      <c r="G1507" s="81"/>
      <c r="H1507" s="81"/>
      <c r="I1507" s="81"/>
      <c r="J1507" s="81"/>
      <c r="K1507" s="81"/>
      <c r="L1507" s="81"/>
      <c r="M1507" s="81"/>
    </row>
    <row r="1508" spans="1:13">
      <c r="A1508" s="535" t="s">
        <v>1184</v>
      </c>
      <c r="B1508" s="554"/>
      <c r="C1508" s="535"/>
      <c r="D1508" s="554" t="s">
        <v>1185</v>
      </c>
      <c r="E1508" s="554" t="s">
        <v>1186</v>
      </c>
      <c r="F1508" s="549" t="s">
        <v>1187</v>
      </c>
      <c r="G1508" s="536"/>
      <c r="H1508" s="536"/>
      <c r="I1508" s="536"/>
      <c r="J1508" s="536"/>
      <c r="K1508" s="536"/>
      <c r="L1508" s="536"/>
      <c r="M1508" s="537"/>
    </row>
    <row r="1509" spans="1:13">
      <c r="A1509" s="538" t="s">
        <v>1188</v>
      </c>
      <c r="B1509" s="543" t="s">
        <v>311</v>
      </c>
      <c r="C1509" s="538" t="s">
        <v>1189</v>
      </c>
      <c r="D1509" s="538" t="s">
        <v>1190</v>
      </c>
      <c r="E1509" s="543" t="s">
        <v>1191</v>
      </c>
      <c r="F1509" s="539" t="s">
        <v>1192</v>
      </c>
      <c r="G1509" s="540"/>
      <c r="H1509" s="539" t="s">
        <v>1193</v>
      </c>
      <c r="I1509" s="540"/>
      <c r="J1509" s="539" t="s">
        <v>1194</v>
      </c>
      <c r="K1509" s="540"/>
      <c r="L1509" s="555" t="s">
        <v>1195</v>
      </c>
      <c r="M1509" s="540"/>
    </row>
    <row r="1510" spans="1:13">
      <c r="A1510" s="541" t="s">
        <v>11</v>
      </c>
      <c r="B1510" s="543"/>
      <c r="C1510" s="538"/>
      <c r="D1510" s="538"/>
      <c r="E1510" s="543"/>
      <c r="F1510" s="542"/>
      <c r="G1510" s="543"/>
      <c r="H1510" s="544"/>
      <c r="I1510" s="543"/>
      <c r="J1510" s="544"/>
      <c r="K1510" s="543"/>
      <c r="L1510" s="544"/>
      <c r="M1510" s="543"/>
    </row>
    <row r="1511" spans="1:13">
      <c r="A1511" s="545">
        <v>1</v>
      </c>
      <c r="B1511" s="547">
        <v>2</v>
      </c>
      <c r="C1511" s="545">
        <v>3</v>
      </c>
      <c r="D1511" s="545">
        <v>4</v>
      </c>
      <c r="E1511" s="547">
        <v>5</v>
      </c>
      <c r="F1511" s="546"/>
      <c r="G1511" s="547">
        <v>6</v>
      </c>
      <c r="H1511" s="546"/>
      <c r="I1511" s="547">
        <v>7</v>
      </c>
      <c r="J1511" s="548"/>
      <c r="K1511" s="547">
        <v>8</v>
      </c>
      <c r="L1511" s="548"/>
      <c r="M1511" s="547">
        <v>9</v>
      </c>
    </row>
    <row r="1512" spans="1:13">
      <c r="A1512" s="124"/>
      <c r="B1512" s="221" t="s">
        <v>2746</v>
      </c>
      <c r="C1512" s="59" t="s">
        <v>2747</v>
      </c>
      <c r="D1512" s="237" t="s">
        <v>2747</v>
      </c>
      <c r="E1512" s="580" t="s">
        <v>2748</v>
      </c>
      <c r="F1512" s="40"/>
      <c r="G1512" s="78"/>
      <c r="H1512" s="52"/>
      <c r="I1512" s="78"/>
      <c r="J1512" s="52"/>
      <c r="K1512" s="78"/>
      <c r="L1512" s="52"/>
      <c r="M1512" s="78"/>
    </row>
    <row r="1513" spans="1:13">
      <c r="A1513" s="124"/>
      <c r="B1513" s="78" t="s">
        <v>2749</v>
      </c>
      <c r="C1513" s="39" t="s">
        <v>2750</v>
      </c>
      <c r="D1513" s="39" t="s">
        <v>2751</v>
      </c>
      <c r="E1513" s="580"/>
      <c r="F1513" s="52"/>
      <c r="G1513" s="78"/>
      <c r="H1513" s="52"/>
      <c r="I1513" s="78"/>
      <c r="J1513" s="52"/>
      <c r="K1513" s="78"/>
      <c r="L1513" s="52"/>
      <c r="M1513" s="78"/>
    </row>
    <row r="1514" spans="1:13">
      <c r="A1514" s="38" t="s">
        <v>2752</v>
      </c>
      <c r="B1514" s="248" t="s">
        <v>2753</v>
      </c>
      <c r="C1514" s="47"/>
      <c r="D1514" s="589" t="s">
        <v>2754</v>
      </c>
      <c r="E1514" s="87"/>
      <c r="F1514" s="81"/>
      <c r="G1514" s="248"/>
      <c r="H1514" s="81"/>
      <c r="I1514" s="248"/>
      <c r="J1514" s="81"/>
      <c r="K1514" s="248"/>
      <c r="L1514" s="81"/>
      <c r="M1514" s="248"/>
    </row>
    <row r="1515" spans="1:13">
      <c r="A1515" s="38" t="s">
        <v>1200</v>
      </c>
      <c r="B1515" s="601" t="s">
        <v>2755</v>
      </c>
      <c r="C1515" s="39"/>
      <c r="D1515" s="59"/>
      <c r="E1515" s="237"/>
      <c r="F1515" s="52"/>
      <c r="G1515" s="221"/>
      <c r="H1515" s="52"/>
      <c r="I1515" s="221"/>
      <c r="J1515" s="52"/>
      <c r="K1515" s="221"/>
      <c r="L1515" s="52"/>
      <c r="M1515" s="221"/>
    </row>
    <row r="1516" spans="1:13">
      <c r="A1516" s="38">
        <v>8000</v>
      </c>
      <c r="B1516" s="78" t="s">
        <v>2756</v>
      </c>
      <c r="C1516" s="39" t="s">
        <v>2757</v>
      </c>
      <c r="D1516" s="39" t="s">
        <v>2758</v>
      </c>
      <c r="E1516" s="180" t="s">
        <v>2759</v>
      </c>
      <c r="F1516" s="63"/>
      <c r="G1516" s="78"/>
      <c r="H1516" s="63"/>
      <c r="I1516" s="78"/>
      <c r="J1516" s="63"/>
      <c r="K1516" s="78"/>
      <c r="L1516" s="63"/>
      <c r="M1516" s="78"/>
    </row>
    <row r="1517" spans="1:13">
      <c r="A1517" s="38" t="s">
        <v>2760</v>
      </c>
      <c r="B1517" s="78"/>
      <c r="C1517" s="39" t="s">
        <v>2761</v>
      </c>
      <c r="D1517" s="39"/>
      <c r="E1517" s="180" t="s">
        <v>2762</v>
      </c>
      <c r="F1517" s="52"/>
      <c r="G1517" s="78"/>
      <c r="H1517" s="52"/>
      <c r="I1517" s="78"/>
      <c r="J1517" s="52"/>
      <c r="K1517" s="78"/>
      <c r="L1517" s="52"/>
      <c r="M1517" s="78"/>
    </row>
    <row r="1518" spans="1:13">
      <c r="A1518" s="39"/>
      <c r="B1518" s="78" t="s">
        <v>2763</v>
      </c>
      <c r="C1518" s="39" t="s">
        <v>2764</v>
      </c>
      <c r="D1518" s="39" t="s">
        <v>2765</v>
      </c>
      <c r="E1518" s="180" t="s">
        <v>2766</v>
      </c>
      <c r="F1518" s="52"/>
      <c r="G1518" s="78"/>
      <c r="H1518" s="52"/>
      <c r="I1518" s="78"/>
      <c r="J1518" s="52"/>
      <c r="K1518" s="78"/>
      <c r="L1518" s="52"/>
      <c r="M1518" s="78"/>
    </row>
    <row r="1519" spans="1:13">
      <c r="A1519" s="39"/>
      <c r="B1519" s="78"/>
      <c r="C1519" s="39" t="s">
        <v>2767</v>
      </c>
      <c r="D1519" s="39"/>
      <c r="E1519" s="39" t="s">
        <v>2768</v>
      </c>
      <c r="F1519" s="52"/>
      <c r="G1519" s="78"/>
      <c r="H1519" s="52"/>
      <c r="I1519" s="78"/>
      <c r="J1519" s="52"/>
      <c r="K1519" s="78"/>
      <c r="L1519" s="52"/>
      <c r="M1519" s="78"/>
    </row>
    <row r="1520" spans="1:13">
      <c r="A1520" s="39"/>
      <c r="B1520" s="605" t="s">
        <v>2769</v>
      </c>
      <c r="C1520" s="39" t="s">
        <v>2770</v>
      </c>
      <c r="D1520" s="39" t="s">
        <v>2771</v>
      </c>
      <c r="E1520" s="39" t="s">
        <v>2766</v>
      </c>
      <c r="F1520" s="52"/>
      <c r="G1520" s="78"/>
      <c r="H1520" s="52"/>
      <c r="I1520" s="78"/>
      <c r="J1520" s="52"/>
      <c r="K1520" s="78"/>
      <c r="L1520" s="52"/>
      <c r="M1520" s="78"/>
    </row>
    <row r="1521" spans="1:13">
      <c r="A1521" s="39"/>
      <c r="B1521" s="39"/>
      <c r="C1521" s="39" t="s">
        <v>2772</v>
      </c>
      <c r="D1521" s="39" t="s">
        <v>1559</v>
      </c>
      <c r="E1521" s="39" t="s">
        <v>2768</v>
      </c>
      <c r="F1521" s="52"/>
      <c r="G1521" s="78"/>
      <c r="H1521" s="52"/>
      <c r="I1521" s="78"/>
      <c r="J1521" s="52"/>
      <c r="K1521" s="78"/>
      <c r="L1521" s="52"/>
      <c r="M1521" s="78"/>
    </row>
    <row r="1522" spans="1:13">
      <c r="A1522" s="39"/>
      <c r="B1522" s="39" t="s">
        <v>2773</v>
      </c>
      <c r="C1522" s="39" t="s">
        <v>2774</v>
      </c>
      <c r="D1522" s="39" t="s">
        <v>2775</v>
      </c>
      <c r="E1522" s="39"/>
      <c r="F1522" s="52"/>
      <c r="G1522" s="78"/>
      <c r="H1522" s="52"/>
      <c r="I1522" s="78"/>
      <c r="J1522" s="52"/>
      <c r="K1522" s="78"/>
      <c r="L1522" s="52"/>
      <c r="M1522" s="78"/>
    </row>
    <row r="1523" spans="1:13">
      <c r="A1523" s="39"/>
      <c r="B1523" s="39" t="s">
        <v>2776</v>
      </c>
      <c r="C1523" s="39" t="s">
        <v>2777</v>
      </c>
      <c r="D1523" s="39" t="s">
        <v>2778</v>
      </c>
      <c r="E1523" s="39" t="s">
        <v>2779</v>
      </c>
      <c r="F1523" s="63"/>
      <c r="G1523" s="78"/>
      <c r="H1523" s="63"/>
      <c r="I1523" s="78"/>
      <c r="J1523" s="63"/>
      <c r="K1523" s="78"/>
      <c r="L1523" s="63"/>
      <c r="M1523" s="78"/>
    </row>
    <row r="1524" spans="1:13">
      <c r="A1524" s="39"/>
      <c r="B1524" s="39"/>
      <c r="C1524" s="39"/>
      <c r="D1524" s="39" t="s">
        <v>2780</v>
      </c>
      <c r="E1524" s="39"/>
      <c r="F1524" s="63"/>
      <c r="G1524" s="78"/>
      <c r="H1524" s="63"/>
      <c r="I1524" s="78"/>
      <c r="J1524" s="63"/>
      <c r="K1524" s="78"/>
      <c r="L1524" s="63"/>
      <c r="M1524" s="78"/>
    </row>
    <row r="1525" spans="1:13">
      <c r="A1525" s="47"/>
      <c r="B1525" s="47"/>
      <c r="C1525" s="47"/>
      <c r="D1525" s="47" t="s">
        <v>2781</v>
      </c>
      <c r="E1525" s="47"/>
      <c r="F1525" s="81"/>
      <c r="G1525" s="248"/>
      <c r="H1525" s="81"/>
      <c r="I1525" s="248"/>
      <c r="J1525" s="81"/>
      <c r="K1525" s="248"/>
      <c r="L1525" s="81"/>
      <c r="M1525" s="248"/>
    </row>
    <row r="1526" spans="1:13">
      <c r="A1526" s="6"/>
    </row>
    <row r="1527" spans="1:13">
      <c r="A1527" s="6"/>
    </row>
    <row r="1528" spans="1:13">
      <c r="A1528" s="530" t="s">
        <v>1398</v>
      </c>
      <c r="B1528" s="530"/>
      <c r="C1528" s="6"/>
      <c r="D1528" s="6"/>
      <c r="E1528" s="6"/>
      <c r="F1528" s="6"/>
      <c r="G1528" s="6"/>
      <c r="H1528" s="6"/>
      <c r="I1528" s="6"/>
      <c r="J1528" s="6"/>
      <c r="K1528" s="6"/>
      <c r="L1528" s="6"/>
      <c r="M1528" s="6"/>
    </row>
    <row r="1529" spans="1:13">
      <c r="A1529" s="530" t="s">
        <v>2782</v>
      </c>
      <c r="B1529" s="530"/>
      <c r="C1529" s="6"/>
      <c r="D1529" s="6"/>
      <c r="E1529" s="6"/>
      <c r="F1529" s="6"/>
      <c r="G1529" s="6"/>
      <c r="H1529" s="6"/>
      <c r="I1529" s="6"/>
      <c r="J1529" s="6"/>
      <c r="K1529" s="6"/>
      <c r="L1529" s="6"/>
      <c r="M1529" s="6"/>
    </row>
    <row r="1530" spans="1:13">
      <c r="A1530" s="6"/>
      <c r="B1530" s="6"/>
      <c r="C1530" s="6"/>
      <c r="D1530" s="6"/>
      <c r="E1530" s="6"/>
      <c r="F1530" s="6"/>
      <c r="G1530" s="6"/>
      <c r="H1530" s="6"/>
      <c r="I1530" s="6"/>
      <c r="J1530" s="6"/>
      <c r="K1530" s="6"/>
      <c r="L1530" s="6"/>
      <c r="M1530" s="6"/>
    </row>
    <row r="1531" spans="1:13">
      <c r="A1531" s="535" t="s">
        <v>1184</v>
      </c>
      <c r="B1531" s="554"/>
      <c r="C1531" s="535"/>
      <c r="D1531" s="554" t="s">
        <v>1185</v>
      </c>
      <c r="E1531" s="554" t="s">
        <v>1186</v>
      </c>
      <c r="F1531" s="549" t="s">
        <v>1187</v>
      </c>
      <c r="G1531" s="536"/>
      <c r="H1531" s="536"/>
      <c r="I1531" s="536"/>
      <c r="J1531" s="536"/>
      <c r="K1531" s="536"/>
      <c r="L1531" s="536"/>
      <c r="M1531" s="537"/>
    </row>
    <row r="1532" spans="1:13">
      <c r="A1532" s="538" t="s">
        <v>1188</v>
      </c>
      <c r="B1532" s="543" t="s">
        <v>311</v>
      </c>
      <c r="C1532" s="538" t="s">
        <v>1189</v>
      </c>
      <c r="D1532" s="538" t="s">
        <v>1190</v>
      </c>
      <c r="E1532" s="543" t="s">
        <v>1191</v>
      </c>
      <c r="F1532" s="539" t="s">
        <v>1192</v>
      </c>
      <c r="G1532" s="540"/>
      <c r="H1532" s="539" t="s">
        <v>1193</v>
      </c>
      <c r="I1532" s="540"/>
      <c r="J1532" s="539" t="s">
        <v>1194</v>
      </c>
      <c r="K1532" s="540"/>
      <c r="L1532" s="555" t="s">
        <v>1195</v>
      </c>
      <c r="M1532" s="540"/>
    </row>
    <row r="1533" spans="1:13">
      <c r="A1533" s="541" t="s">
        <v>11</v>
      </c>
      <c r="B1533" s="543"/>
      <c r="C1533" s="538"/>
      <c r="D1533" s="538"/>
      <c r="E1533" s="543"/>
      <c r="F1533" s="542"/>
      <c r="G1533" s="543"/>
      <c r="H1533" s="544"/>
      <c r="I1533" s="543"/>
      <c r="J1533" s="544"/>
      <c r="K1533" s="543"/>
      <c r="L1533" s="544"/>
      <c r="M1533" s="543"/>
    </row>
    <row r="1534" spans="1:13">
      <c r="A1534" s="104">
        <v>1</v>
      </c>
      <c r="B1534" s="604">
        <v>2</v>
      </c>
      <c r="C1534" s="604">
        <v>3</v>
      </c>
      <c r="D1534" s="604">
        <v>4</v>
      </c>
      <c r="E1534" s="604">
        <v>5</v>
      </c>
      <c r="F1534" s="107"/>
      <c r="G1534" s="604">
        <v>6</v>
      </c>
      <c r="H1534" s="107"/>
      <c r="I1534" s="604">
        <v>7</v>
      </c>
      <c r="J1534" s="107"/>
      <c r="K1534" s="604">
        <v>8</v>
      </c>
      <c r="L1534" s="107"/>
      <c r="M1534" s="604">
        <v>9</v>
      </c>
    </row>
    <row r="1535" spans="1:13">
      <c r="A1535" s="39"/>
      <c r="B1535" s="601" t="s">
        <v>2783</v>
      </c>
      <c r="C1535" s="78"/>
      <c r="D1535" s="78"/>
      <c r="E1535" s="78"/>
      <c r="F1535" s="52"/>
      <c r="G1535" s="78"/>
      <c r="H1535" s="52"/>
      <c r="I1535" s="78"/>
      <c r="J1535" s="52"/>
      <c r="K1535" s="78"/>
      <c r="L1535" s="52"/>
      <c r="M1535" s="78"/>
    </row>
    <row r="1536" spans="1:13">
      <c r="A1536" s="39"/>
      <c r="B1536" s="601" t="s">
        <v>2784</v>
      </c>
      <c r="C1536" s="78"/>
      <c r="D1536" s="78"/>
      <c r="E1536" s="78"/>
      <c r="F1536" s="52"/>
      <c r="G1536" s="78"/>
      <c r="H1536" s="52"/>
      <c r="I1536" s="78"/>
      <c r="J1536" s="52"/>
      <c r="K1536" s="78"/>
      <c r="L1536" s="52"/>
      <c r="M1536" s="78"/>
    </row>
    <row r="1537" spans="1:13">
      <c r="A1537" s="39"/>
      <c r="B1537" s="601" t="s">
        <v>2785</v>
      </c>
      <c r="C1537" s="78"/>
      <c r="D1537" s="78"/>
      <c r="E1537" s="78"/>
      <c r="F1537" s="52"/>
      <c r="G1537" s="78"/>
      <c r="H1537" s="52"/>
      <c r="I1537" s="78"/>
      <c r="J1537" s="52"/>
      <c r="K1537" s="78"/>
      <c r="L1537" s="52"/>
      <c r="M1537" s="78"/>
    </row>
    <row r="1538" spans="1:13">
      <c r="A1538" s="40"/>
      <c r="B1538" s="39" t="s">
        <v>2786</v>
      </c>
      <c r="C1538" s="78"/>
      <c r="D1538" s="78"/>
      <c r="E1538" s="78"/>
      <c r="F1538" s="52"/>
      <c r="G1538" s="78"/>
      <c r="H1538" s="52"/>
      <c r="I1538" s="78"/>
      <c r="J1538" s="52"/>
      <c r="K1538" s="78"/>
      <c r="L1538" s="52"/>
      <c r="M1538" s="78"/>
    </row>
    <row r="1539" spans="1:13">
      <c r="A1539" s="40"/>
      <c r="B1539" s="556" t="s">
        <v>2787</v>
      </c>
      <c r="C1539" s="78" t="s">
        <v>2788</v>
      </c>
      <c r="D1539" s="78"/>
      <c r="E1539" s="78"/>
      <c r="F1539" s="52"/>
      <c r="G1539" s="78"/>
      <c r="H1539" s="52"/>
      <c r="I1539" s="78"/>
      <c r="J1539" s="52"/>
      <c r="K1539" s="78"/>
      <c r="L1539" s="52"/>
      <c r="M1539" s="78"/>
    </row>
    <row r="1540" spans="1:13">
      <c r="A1540" s="40"/>
      <c r="B1540" s="39" t="s">
        <v>2789</v>
      </c>
      <c r="C1540" s="78" t="s">
        <v>2790</v>
      </c>
      <c r="D1540" s="78" t="s">
        <v>2791</v>
      </c>
      <c r="E1540" s="78" t="s">
        <v>2792</v>
      </c>
      <c r="F1540" s="52"/>
      <c r="G1540" s="78"/>
      <c r="H1540" s="52"/>
      <c r="I1540" s="78"/>
      <c r="J1540" s="52"/>
      <c r="K1540" s="78"/>
      <c r="L1540" s="52"/>
      <c r="M1540" s="78"/>
    </row>
    <row r="1541" spans="1:13">
      <c r="A1541" s="40"/>
      <c r="B1541" s="39" t="s">
        <v>2793</v>
      </c>
      <c r="C1541" s="78" t="s">
        <v>2794</v>
      </c>
      <c r="D1541" s="78" t="s">
        <v>2795</v>
      </c>
      <c r="E1541" s="78"/>
      <c r="F1541" s="52"/>
      <c r="G1541" s="78"/>
      <c r="H1541" s="52"/>
      <c r="I1541" s="78"/>
      <c r="J1541" s="52"/>
      <c r="K1541" s="78"/>
      <c r="L1541" s="52"/>
      <c r="M1541" s="78"/>
    </row>
    <row r="1542" spans="1:13">
      <c r="A1542" s="40"/>
      <c r="B1542" s="39" t="s">
        <v>2796</v>
      </c>
      <c r="C1542" s="78" t="s">
        <v>2797</v>
      </c>
      <c r="D1542" s="78"/>
      <c r="E1542" s="78"/>
      <c r="F1542" s="52"/>
      <c r="G1542" s="78"/>
      <c r="H1542" s="52"/>
      <c r="I1542" s="78"/>
      <c r="J1542" s="52"/>
      <c r="K1542" s="78"/>
      <c r="L1542" s="52"/>
      <c r="M1542" s="78"/>
    </row>
    <row r="1543" spans="1:13">
      <c r="A1543" s="80"/>
      <c r="B1543" s="47" t="s">
        <v>2798</v>
      </c>
      <c r="C1543" s="248"/>
      <c r="D1543" s="248"/>
      <c r="E1543" s="248"/>
      <c r="F1543" s="81"/>
      <c r="G1543" s="248"/>
      <c r="H1543" s="81"/>
      <c r="I1543" s="248"/>
      <c r="J1543" s="81"/>
      <c r="K1543" s="248"/>
      <c r="L1543" s="81"/>
      <c r="M1543" s="248"/>
    </row>
    <row r="1544" spans="1:13">
      <c r="A1544" s="40"/>
      <c r="B1544" s="246" t="s">
        <v>2799</v>
      </c>
      <c r="C1544" s="78"/>
      <c r="D1544" s="78"/>
      <c r="E1544" s="78"/>
      <c r="F1544" s="52"/>
      <c r="G1544" s="78"/>
      <c r="H1544" s="52"/>
      <c r="I1544" s="78"/>
      <c r="J1544" s="52"/>
      <c r="K1544" s="78"/>
      <c r="L1544" s="52"/>
      <c r="M1544" s="78"/>
    </row>
    <row r="1545" spans="1:13">
      <c r="A1545" s="40"/>
      <c r="B1545" s="246" t="s">
        <v>2800</v>
      </c>
      <c r="C1545" s="78"/>
      <c r="D1545" s="78"/>
      <c r="E1545" s="78"/>
      <c r="F1545" s="52"/>
      <c r="G1545" s="78"/>
      <c r="H1545" s="52"/>
      <c r="I1545" s="78"/>
      <c r="J1545" s="52"/>
      <c r="K1545" s="78"/>
      <c r="L1545" s="52"/>
      <c r="M1545" s="78"/>
    </row>
    <row r="1546" spans="1:13">
      <c r="A1546" s="40"/>
      <c r="B1546" s="246" t="s">
        <v>2801</v>
      </c>
      <c r="C1546" s="78"/>
      <c r="D1546" s="78"/>
      <c r="E1546" s="78"/>
      <c r="F1546" s="52"/>
      <c r="G1546" s="78"/>
      <c r="H1546" s="52"/>
      <c r="I1546" s="78"/>
      <c r="J1546" s="52"/>
      <c r="K1546" s="78"/>
      <c r="L1546" s="52"/>
      <c r="M1546" s="78"/>
    </row>
    <row r="1547" spans="1:13">
      <c r="A1547" s="40"/>
      <c r="B1547" s="39" t="s">
        <v>2802</v>
      </c>
      <c r="C1547" s="78" t="s">
        <v>2803</v>
      </c>
      <c r="D1547" s="78" t="s">
        <v>2804</v>
      </c>
      <c r="E1547" s="78" t="s">
        <v>2805</v>
      </c>
      <c r="F1547" s="52"/>
      <c r="G1547" s="78"/>
      <c r="H1547" s="52"/>
      <c r="I1547" s="78"/>
      <c r="J1547" s="52"/>
      <c r="K1547" s="78"/>
      <c r="L1547" s="52"/>
      <c r="M1547" s="78"/>
    </row>
    <row r="1548" spans="1:13">
      <c r="A1548" s="39"/>
      <c r="B1548" s="78" t="s">
        <v>2806</v>
      </c>
      <c r="C1548" s="78" t="s">
        <v>2807</v>
      </c>
      <c r="D1548" s="78" t="s">
        <v>2808</v>
      </c>
      <c r="E1548" s="78" t="s">
        <v>2809</v>
      </c>
      <c r="F1548" s="52"/>
      <c r="G1548" s="78"/>
      <c r="H1548" s="52"/>
      <c r="I1548" s="78"/>
      <c r="J1548" s="52"/>
      <c r="K1548" s="78"/>
      <c r="L1548" s="52"/>
      <c r="M1548" s="78"/>
    </row>
    <row r="1549" spans="1:13">
      <c r="A1549" s="39"/>
      <c r="B1549" s="78" t="s">
        <v>2810</v>
      </c>
      <c r="C1549" s="78"/>
      <c r="D1549" s="78" t="s">
        <v>2811</v>
      </c>
      <c r="E1549" s="78"/>
      <c r="F1549" s="52"/>
      <c r="G1549" s="78"/>
      <c r="H1549" s="52"/>
      <c r="I1549" s="78"/>
      <c r="J1549" s="52"/>
      <c r="K1549" s="78"/>
      <c r="L1549" s="52"/>
      <c r="M1549" s="78"/>
    </row>
    <row r="1550" spans="1:13">
      <c r="A1550" s="39"/>
      <c r="B1550" s="78" t="s">
        <v>2812</v>
      </c>
      <c r="C1550" s="78"/>
      <c r="D1550" s="78"/>
      <c r="E1550" s="78"/>
      <c r="F1550" s="52"/>
      <c r="G1550" s="78"/>
      <c r="H1550" s="52"/>
      <c r="I1550" s="78"/>
      <c r="J1550" s="52"/>
      <c r="K1550" s="78"/>
      <c r="L1550" s="52"/>
      <c r="M1550" s="78"/>
    </row>
    <row r="1551" spans="1:13">
      <c r="A1551" s="39"/>
      <c r="B1551" s="78" t="s">
        <v>2813</v>
      </c>
      <c r="C1551" s="78"/>
      <c r="D1551" s="78"/>
      <c r="E1551" s="78"/>
      <c r="F1551" s="52"/>
      <c r="G1551" s="78"/>
      <c r="H1551" s="52"/>
      <c r="I1551" s="78"/>
      <c r="J1551" s="52"/>
      <c r="K1551" s="78"/>
      <c r="L1551" s="52"/>
      <c r="M1551" s="78"/>
    </row>
    <row r="1552" spans="1:13">
      <c r="A1552" s="39"/>
      <c r="B1552" s="78"/>
      <c r="C1552" s="78"/>
      <c r="D1552" s="78"/>
      <c r="E1552" s="78"/>
      <c r="F1552" s="52"/>
      <c r="G1552" s="78"/>
      <c r="H1552" s="52"/>
      <c r="I1552" s="78"/>
      <c r="J1552" s="52"/>
      <c r="K1552" s="78"/>
      <c r="L1552" s="52"/>
      <c r="M1552" s="78"/>
    </row>
    <row r="1553" spans="1:13">
      <c r="A1553" s="39"/>
      <c r="B1553" s="78" t="s">
        <v>2814</v>
      </c>
      <c r="C1553" s="78" t="s">
        <v>2815</v>
      </c>
      <c r="D1553" s="78" t="s">
        <v>2816</v>
      </c>
      <c r="E1553" s="78" t="s">
        <v>2817</v>
      </c>
      <c r="F1553" s="52"/>
      <c r="G1553" s="78"/>
      <c r="H1553" s="52"/>
      <c r="I1553" s="78"/>
      <c r="J1553" s="52"/>
      <c r="K1553" s="78"/>
      <c r="L1553" s="52"/>
      <c r="M1553" s="78"/>
    </row>
    <row r="1554" spans="1:13">
      <c r="A1554" s="39"/>
      <c r="B1554" s="78" t="s">
        <v>2818</v>
      </c>
      <c r="C1554" s="78" t="s">
        <v>1348</v>
      </c>
      <c r="D1554" s="78" t="s">
        <v>2819</v>
      </c>
      <c r="E1554" s="78" t="s">
        <v>2820</v>
      </c>
      <c r="F1554" s="52"/>
      <c r="G1554" s="78"/>
      <c r="H1554" s="52"/>
      <c r="I1554" s="78"/>
      <c r="J1554" s="52"/>
      <c r="K1554" s="78"/>
      <c r="L1554" s="52"/>
      <c r="M1554" s="78"/>
    </row>
    <row r="1555" spans="1:13">
      <c r="A1555" s="39"/>
      <c r="B1555" s="78"/>
      <c r="C1555" s="78"/>
      <c r="D1555" s="78" t="s">
        <v>2821</v>
      </c>
      <c r="E1555" s="78"/>
      <c r="F1555" s="52"/>
      <c r="G1555" s="78"/>
      <c r="H1555" s="52"/>
      <c r="I1555" s="78"/>
      <c r="J1555" s="52"/>
      <c r="K1555" s="78"/>
      <c r="L1555" s="52"/>
      <c r="M1555" s="78"/>
    </row>
    <row r="1556" spans="1:13">
      <c r="A1556" s="39"/>
      <c r="B1556" s="78"/>
      <c r="C1556" s="78"/>
      <c r="D1556" s="78" t="s">
        <v>2822</v>
      </c>
      <c r="E1556" s="78"/>
      <c r="F1556" s="52"/>
      <c r="G1556" s="78"/>
      <c r="H1556" s="52"/>
      <c r="I1556" s="78"/>
      <c r="J1556" s="52"/>
      <c r="K1556" s="78"/>
      <c r="L1556" s="52"/>
      <c r="M1556" s="78"/>
    </row>
    <row r="1557" spans="1:13">
      <c r="A1557" s="47"/>
      <c r="B1557" s="248"/>
      <c r="C1557" s="248"/>
      <c r="D1557" s="248" t="s">
        <v>2823</v>
      </c>
      <c r="E1557" s="248"/>
      <c r="F1557" s="81"/>
      <c r="G1557" s="248"/>
      <c r="H1557" s="81"/>
      <c r="I1557" s="248"/>
      <c r="J1557" s="81"/>
      <c r="K1557" s="248"/>
      <c r="L1557" s="81"/>
      <c r="M1557" s="248"/>
    </row>
    <row r="1558" spans="1:13">
      <c r="A1558" s="39"/>
      <c r="B1558" s="601" t="s">
        <v>2824</v>
      </c>
      <c r="C1558" s="78"/>
      <c r="D1558" s="78"/>
      <c r="E1558" s="78"/>
      <c r="F1558" s="52"/>
      <c r="G1558" s="78"/>
      <c r="H1558" s="52"/>
      <c r="I1558" s="78"/>
      <c r="J1558" s="52"/>
      <c r="K1558" s="78"/>
      <c r="L1558" s="52"/>
      <c r="M1558" s="78"/>
    </row>
    <row r="1559" spans="1:13">
      <c r="A1559" s="39"/>
      <c r="B1559" s="78" t="s">
        <v>2825</v>
      </c>
      <c r="C1559" s="78" t="s">
        <v>2826</v>
      </c>
      <c r="D1559" s="78" t="s">
        <v>2827</v>
      </c>
      <c r="E1559" s="78" t="s">
        <v>2828</v>
      </c>
      <c r="F1559" s="52"/>
      <c r="G1559" s="78"/>
      <c r="H1559" s="52"/>
      <c r="I1559" s="78"/>
      <c r="J1559" s="52"/>
      <c r="K1559" s="78"/>
      <c r="L1559" s="52"/>
      <c r="M1559" s="78"/>
    </row>
    <row r="1560" spans="1:13">
      <c r="A1560" s="39"/>
      <c r="B1560" s="78" t="s">
        <v>2829</v>
      </c>
      <c r="C1560" s="78" t="s">
        <v>2830</v>
      </c>
      <c r="D1560" s="78" t="s">
        <v>2831</v>
      </c>
      <c r="E1560" s="78"/>
      <c r="F1560" s="52"/>
      <c r="G1560" s="78"/>
      <c r="H1560" s="52"/>
      <c r="I1560" s="78"/>
      <c r="J1560" s="52"/>
      <c r="K1560" s="78"/>
      <c r="L1560" s="52"/>
      <c r="M1560" s="78"/>
    </row>
    <row r="1561" spans="1:13">
      <c r="A1561" s="39"/>
      <c r="B1561" s="78"/>
      <c r="C1561" s="78" t="s">
        <v>2832</v>
      </c>
      <c r="D1561" s="78" t="s">
        <v>2833</v>
      </c>
      <c r="E1561" s="78"/>
      <c r="F1561" s="52"/>
      <c r="G1561" s="78"/>
      <c r="H1561" s="52"/>
      <c r="I1561" s="78"/>
      <c r="J1561" s="52"/>
      <c r="K1561" s="78"/>
      <c r="L1561" s="52"/>
      <c r="M1561" s="78"/>
    </row>
    <row r="1562" spans="1:13">
      <c r="A1562" s="47"/>
      <c r="B1562" s="248"/>
      <c r="C1562" s="248"/>
      <c r="D1562" s="248" t="s">
        <v>2834</v>
      </c>
      <c r="E1562" s="248"/>
      <c r="F1562" s="81"/>
      <c r="G1562" s="248"/>
      <c r="H1562" s="81"/>
      <c r="I1562" s="248"/>
      <c r="J1562" s="81"/>
      <c r="K1562" s="248"/>
      <c r="L1562" s="81"/>
      <c r="M1562" s="248"/>
    </row>
    <row r="1563" spans="1:13">
      <c r="A1563" s="39"/>
      <c r="B1563" s="601" t="s">
        <v>2835</v>
      </c>
      <c r="C1563" s="78"/>
      <c r="D1563" s="78"/>
      <c r="E1563" s="78"/>
      <c r="F1563" s="52"/>
      <c r="G1563" s="78"/>
      <c r="H1563" s="52"/>
      <c r="I1563" s="78"/>
      <c r="J1563" s="52"/>
      <c r="K1563" s="78"/>
      <c r="L1563" s="52"/>
      <c r="M1563" s="78"/>
    </row>
    <row r="1564" spans="1:13">
      <c r="A1564" s="39"/>
      <c r="B1564" s="601" t="s">
        <v>2836</v>
      </c>
      <c r="C1564" s="78"/>
      <c r="D1564" s="78"/>
      <c r="E1564" s="78"/>
      <c r="F1564" s="52"/>
      <c r="G1564" s="78"/>
      <c r="H1564" s="52"/>
      <c r="I1564" s="78"/>
      <c r="J1564" s="52"/>
      <c r="K1564" s="78"/>
      <c r="L1564" s="52"/>
      <c r="M1564" s="78"/>
    </row>
    <row r="1565" spans="1:13">
      <c r="A1565" s="47"/>
      <c r="B1565" s="248" t="s">
        <v>2837</v>
      </c>
      <c r="C1565" s="248" t="s">
        <v>2838</v>
      </c>
      <c r="D1565" s="248" t="s">
        <v>2839</v>
      </c>
      <c r="E1565" s="248" t="s">
        <v>2828</v>
      </c>
      <c r="F1565" s="81"/>
      <c r="G1565" s="248"/>
      <c r="H1565" s="81"/>
      <c r="I1565" s="248"/>
      <c r="J1565" s="81"/>
      <c r="K1565" s="248"/>
      <c r="L1565" s="81"/>
      <c r="M1565" s="248"/>
    </row>
    <row r="1566" spans="1:13">
      <c r="A1566" s="52"/>
      <c r="B1566" s="52"/>
      <c r="C1566" s="52"/>
      <c r="D1566" s="52"/>
      <c r="E1566" s="52"/>
      <c r="F1566" s="52"/>
      <c r="G1566" s="52"/>
      <c r="H1566" s="52"/>
      <c r="I1566" s="52"/>
      <c r="J1566" s="52"/>
      <c r="K1566" s="52"/>
      <c r="L1566" s="52"/>
      <c r="M1566" s="52"/>
    </row>
    <row r="1567" spans="1:13">
      <c r="A1567" s="530" t="s">
        <v>1398</v>
      </c>
      <c r="B1567" s="530"/>
      <c r="C1567" s="6"/>
      <c r="D1567" s="6"/>
      <c r="E1567" s="6"/>
      <c r="F1567" s="6"/>
      <c r="G1567" s="6"/>
      <c r="H1567" s="6"/>
      <c r="I1567" s="6"/>
      <c r="J1567" s="6"/>
      <c r="K1567" s="6"/>
      <c r="L1567" s="6"/>
      <c r="M1567" s="6"/>
    </row>
    <row r="1568" spans="1:13">
      <c r="A1568" s="530" t="s">
        <v>2840</v>
      </c>
      <c r="B1568" s="530"/>
      <c r="C1568" s="6"/>
      <c r="D1568" s="6"/>
      <c r="E1568" s="6"/>
      <c r="F1568" s="6"/>
      <c r="G1568" s="6"/>
      <c r="H1568" s="6"/>
      <c r="I1568" s="6"/>
      <c r="J1568" s="6"/>
      <c r="K1568" s="6"/>
      <c r="L1568" s="6"/>
      <c r="M1568" s="6"/>
    </row>
    <row r="1569" spans="1:13">
      <c r="A1569" s="6"/>
      <c r="B1569" s="6"/>
      <c r="C1569" s="6"/>
      <c r="D1569" s="6"/>
      <c r="E1569" s="6"/>
      <c r="F1569" s="6"/>
      <c r="G1569" s="6"/>
      <c r="H1569" s="6"/>
      <c r="I1569" s="6"/>
      <c r="J1569" s="6"/>
      <c r="K1569" s="6"/>
      <c r="L1569" s="6"/>
      <c r="M1569" s="6"/>
    </row>
    <row r="1570" spans="1:13">
      <c r="A1570" s="535" t="s">
        <v>1184</v>
      </c>
      <c r="B1570" s="554"/>
      <c r="C1570" s="535"/>
      <c r="D1570" s="554" t="s">
        <v>1185</v>
      </c>
      <c r="E1570" s="554" t="s">
        <v>1186</v>
      </c>
      <c r="F1570" s="549" t="s">
        <v>1187</v>
      </c>
      <c r="G1570" s="536"/>
      <c r="H1570" s="536"/>
      <c r="I1570" s="536"/>
      <c r="J1570" s="536"/>
      <c r="K1570" s="536"/>
      <c r="L1570" s="536"/>
      <c r="M1570" s="537"/>
    </row>
    <row r="1571" spans="1:13">
      <c r="A1571" s="538" t="s">
        <v>1188</v>
      </c>
      <c r="B1571" s="538" t="s">
        <v>311</v>
      </c>
      <c r="C1571" s="538" t="s">
        <v>1189</v>
      </c>
      <c r="D1571" s="538" t="s">
        <v>1190</v>
      </c>
      <c r="E1571" s="543" t="s">
        <v>1191</v>
      </c>
      <c r="F1571" s="539" t="s">
        <v>1192</v>
      </c>
      <c r="G1571" s="540"/>
      <c r="H1571" s="539" t="s">
        <v>1193</v>
      </c>
      <c r="I1571" s="540"/>
      <c r="J1571" s="539" t="s">
        <v>1194</v>
      </c>
      <c r="K1571" s="540"/>
      <c r="L1571" s="555" t="s">
        <v>1195</v>
      </c>
      <c r="M1571" s="540"/>
    </row>
    <row r="1572" spans="1:13">
      <c r="A1572" s="541" t="s">
        <v>11</v>
      </c>
      <c r="B1572" s="538"/>
      <c r="C1572" s="538"/>
      <c r="D1572" s="538"/>
      <c r="E1572" s="538"/>
      <c r="F1572" s="542"/>
      <c r="G1572" s="543"/>
      <c r="H1572" s="544"/>
      <c r="I1572" s="543"/>
      <c r="J1572" s="544"/>
      <c r="K1572" s="543"/>
      <c r="L1572" s="544"/>
      <c r="M1572" s="543"/>
    </row>
    <row r="1573" spans="1:13">
      <c r="A1573" s="104">
        <v>1</v>
      </c>
      <c r="B1573" s="104">
        <v>2</v>
      </c>
      <c r="C1573" s="104">
        <v>3</v>
      </c>
      <c r="D1573" s="104">
        <v>4</v>
      </c>
      <c r="E1573" s="104">
        <v>5</v>
      </c>
      <c r="F1573" s="105"/>
      <c r="G1573" s="604">
        <v>6</v>
      </c>
      <c r="H1573" s="107"/>
      <c r="I1573" s="604">
        <v>7</v>
      </c>
      <c r="J1573" s="107"/>
      <c r="K1573" s="604">
        <v>8</v>
      </c>
      <c r="L1573" s="107"/>
      <c r="M1573" s="604">
        <v>9</v>
      </c>
    </row>
    <row r="1574" spans="1:13">
      <c r="A1574" s="47"/>
      <c r="B1574" s="47" t="s">
        <v>2841</v>
      </c>
      <c r="C1574" s="47" t="s">
        <v>2842</v>
      </c>
      <c r="D1574" s="47" t="s">
        <v>2843</v>
      </c>
      <c r="E1574" s="47"/>
      <c r="F1574" s="80"/>
      <c r="G1574" s="248"/>
      <c r="H1574" s="81"/>
      <c r="I1574" s="248"/>
      <c r="J1574" s="81"/>
      <c r="K1574" s="248"/>
      <c r="L1574" s="81"/>
      <c r="M1574" s="248"/>
    </row>
    <row r="1575" spans="1:13">
      <c r="A1575" s="39"/>
      <c r="B1575" s="124"/>
      <c r="C1575" s="124"/>
      <c r="D1575" s="124"/>
      <c r="E1575" s="39"/>
      <c r="F1575" s="40"/>
      <c r="G1575" s="78"/>
      <c r="H1575" s="52"/>
      <c r="I1575" s="78"/>
      <c r="J1575" s="52"/>
      <c r="K1575" s="78"/>
      <c r="L1575" s="52"/>
      <c r="M1575" s="78"/>
    </row>
    <row r="1576" spans="1:13">
      <c r="A1576" s="39"/>
      <c r="B1576" s="39" t="s">
        <v>2844</v>
      </c>
      <c r="C1576" s="39" t="s">
        <v>2845</v>
      </c>
      <c r="D1576" s="39" t="s">
        <v>2846</v>
      </c>
      <c r="E1576" s="39"/>
      <c r="F1576" s="40"/>
      <c r="G1576" s="78"/>
      <c r="H1576" s="52"/>
      <c r="I1576" s="78"/>
      <c r="J1576" s="52"/>
      <c r="K1576" s="78"/>
      <c r="L1576" s="52"/>
      <c r="M1576" s="78"/>
    </row>
    <row r="1577" spans="1:13">
      <c r="A1577" s="39"/>
      <c r="B1577" s="39" t="s">
        <v>2847</v>
      </c>
      <c r="C1577" s="39" t="s">
        <v>2848</v>
      </c>
      <c r="D1577" s="39" t="s">
        <v>2849</v>
      </c>
      <c r="E1577" s="39" t="s">
        <v>2828</v>
      </c>
      <c r="F1577" s="40"/>
      <c r="G1577" s="78"/>
      <c r="H1577" s="52"/>
      <c r="I1577" s="78"/>
      <c r="J1577" s="52"/>
      <c r="K1577" s="78"/>
      <c r="L1577" s="52"/>
      <c r="M1577" s="78"/>
    </row>
    <row r="1578" spans="1:13">
      <c r="A1578" s="39"/>
      <c r="B1578" s="39"/>
      <c r="C1578" s="39" t="s">
        <v>2850</v>
      </c>
      <c r="D1578" s="39" t="s">
        <v>2851</v>
      </c>
      <c r="E1578" s="39"/>
      <c r="F1578" s="40"/>
      <c r="G1578" s="78"/>
      <c r="H1578" s="52"/>
      <c r="I1578" s="78"/>
      <c r="J1578" s="52"/>
      <c r="K1578" s="78"/>
      <c r="L1578" s="52"/>
      <c r="M1578" s="78"/>
    </row>
    <row r="1579" spans="1:13">
      <c r="A1579" s="39"/>
      <c r="B1579" s="39"/>
      <c r="C1579" s="39" t="s">
        <v>2661</v>
      </c>
      <c r="D1579" s="39" t="s">
        <v>2660</v>
      </c>
      <c r="E1579" s="39"/>
      <c r="F1579" s="40"/>
      <c r="G1579" s="78"/>
      <c r="H1579" s="52"/>
      <c r="I1579" s="78"/>
      <c r="J1579" s="52"/>
      <c r="K1579" s="78"/>
      <c r="L1579" s="52"/>
      <c r="M1579" s="78"/>
    </row>
    <row r="1580" spans="1:13">
      <c r="A1580" s="47"/>
      <c r="B1580" s="47"/>
      <c r="C1580" s="47"/>
      <c r="D1580" s="47"/>
      <c r="E1580" s="47"/>
      <c r="F1580" s="80"/>
      <c r="G1580" s="248"/>
      <c r="H1580" s="81"/>
      <c r="I1580" s="248"/>
      <c r="J1580" s="81"/>
      <c r="K1580" s="248"/>
      <c r="L1580" s="81"/>
      <c r="M1580" s="248"/>
    </row>
    <row r="1581" spans="1:13">
      <c r="A1581" s="39"/>
      <c r="B1581" s="246" t="s">
        <v>2852</v>
      </c>
      <c r="C1581" s="39"/>
      <c r="D1581" s="39"/>
      <c r="E1581" s="39"/>
      <c r="F1581" s="40"/>
      <c r="G1581" s="78"/>
      <c r="H1581" s="52"/>
      <c r="I1581" s="78"/>
      <c r="J1581" s="52"/>
      <c r="K1581" s="78"/>
      <c r="L1581" s="52"/>
      <c r="M1581" s="78"/>
    </row>
    <row r="1582" spans="1:13">
      <c r="A1582" s="39"/>
      <c r="B1582" s="39" t="s">
        <v>2853</v>
      </c>
      <c r="C1582" s="78" t="s">
        <v>2854</v>
      </c>
      <c r="D1582" s="39" t="s">
        <v>2855</v>
      </c>
      <c r="E1582" s="39" t="s">
        <v>2828</v>
      </c>
      <c r="F1582" s="40"/>
      <c r="G1582" s="78"/>
      <c r="H1582" s="52"/>
      <c r="I1582" s="78"/>
      <c r="J1582" s="52"/>
      <c r="K1582" s="78"/>
      <c r="L1582" s="52"/>
      <c r="M1582" s="78"/>
    </row>
    <row r="1583" spans="1:13">
      <c r="A1583" s="39"/>
      <c r="B1583" s="39" t="s">
        <v>2856</v>
      </c>
      <c r="C1583" s="78" t="s">
        <v>1283</v>
      </c>
      <c r="D1583" s="39" t="s">
        <v>2857</v>
      </c>
      <c r="E1583" s="39"/>
      <c r="F1583" s="40"/>
      <c r="G1583" s="78"/>
      <c r="H1583" s="52"/>
      <c r="I1583" s="78"/>
      <c r="J1583" s="52"/>
      <c r="K1583" s="78"/>
      <c r="L1583" s="52"/>
      <c r="M1583" s="78"/>
    </row>
    <row r="1584" spans="1:13">
      <c r="A1584" s="39"/>
      <c r="B1584" s="78"/>
      <c r="C1584" s="78"/>
      <c r="D1584" s="78" t="s">
        <v>2858</v>
      </c>
      <c r="E1584" s="78"/>
      <c r="F1584" s="40"/>
      <c r="G1584" s="78"/>
      <c r="H1584" s="52"/>
      <c r="I1584" s="78"/>
      <c r="J1584" s="52"/>
      <c r="K1584" s="78"/>
      <c r="L1584" s="52"/>
      <c r="M1584" s="78"/>
    </row>
    <row r="1585" spans="1:13">
      <c r="A1585" s="39"/>
      <c r="B1585" s="78"/>
      <c r="C1585" s="78"/>
      <c r="D1585" s="78"/>
      <c r="E1585" s="78"/>
      <c r="F1585" s="52"/>
      <c r="G1585" s="78"/>
      <c r="H1585" s="52"/>
      <c r="I1585" s="78"/>
      <c r="J1585" s="52"/>
      <c r="K1585" s="78"/>
      <c r="L1585" s="52"/>
      <c r="M1585" s="78"/>
    </row>
    <row r="1586" spans="1:13">
      <c r="A1586" s="39"/>
      <c r="B1586" s="78"/>
      <c r="C1586" s="78"/>
      <c r="D1586" s="78"/>
      <c r="E1586" s="78"/>
      <c r="F1586" s="52"/>
      <c r="G1586" s="78"/>
      <c r="H1586" s="52"/>
      <c r="I1586" s="78"/>
      <c r="J1586" s="52"/>
      <c r="K1586" s="78"/>
      <c r="L1586" s="52"/>
      <c r="M1586" s="78"/>
    </row>
    <row r="1587" spans="1:13">
      <c r="A1587" s="39"/>
      <c r="B1587" s="78"/>
      <c r="C1587" s="78"/>
      <c r="D1587" s="78"/>
      <c r="E1587" s="78"/>
      <c r="F1587" s="52"/>
      <c r="G1587" s="78"/>
      <c r="H1587" s="52"/>
      <c r="I1587" s="78"/>
      <c r="J1587" s="52"/>
      <c r="K1587" s="78"/>
      <c r="L1587" s="52"/>
      <c r="M1587" s="78"/>
    </row>
    <row r="1588" spans="1:13">
      <c r="A1588" s="39"/>
      <c r="B1588" s="78"/>
      <c r="C1588" s="78"/>
      <c r="D1588" s="78"/>
      <c r="E1588" s="78"/>
      <c r="F1588" s="52"/>
      <c r="G1588" s="78"/>
      <c r="H1588" s="52"/>
      <c r="I1588" s="78"/>
      <c r="J1588" s="52"/>
      <c r="K1588" s="78"/>
      <c r="L1588" s="52"/>
      <c r="M1588" s="78"/>
    </row>
    <row r="1589" spans="1:13">
      <c r="A1589" s="47"/>
      <c r="B1589" s="248"/>
      <c r="C1589" s="248"/>
      <c r="D1589" s="248"/>
      <c r="E1589" s="248"/>
      <c r="F1589" s="81"/>
      <c r="G1589" s="248"/>
      <c r="H1589" s="81"/>
      <c r="I1589" s="248"/>
      <c r="J1589" s="81"/>
      <c r="K1589" s="248"/>
      <c r="L1589" s="81"/>
      <c r="M1589" s="248"/>
    </row>
    <row r="1590" spans="1:13">
      <c r="A1590" s="576"/>
      <c r="B1590" s="576"/>
      <c r="C1590" s="577" t="s">
        <v>1738</v>
      </c>
      <c r="D1590" s="576"/>
      <c r="E1590" s="598"/>
      <c r="F1590" s="576" t="s">
        <v>36</v>
      </c>
      <c r="G1590" s="599">
        <v>1750918.56</v>
      </c>
      <c r="H1590" s="576" t="s">
        <v>36</v>
      </c>
      <c r="I1590" s="599">
        <v>139685.97</v>
      </c>
      <c r="J1590" s="576" t="s">
        <v>36</v>
      </c>
      <c r="K1590" s="599">
        <v>0</v>
      </c>
      <c r="L1590" s="576" t="s">
        <v>36</v>
      </c>
      <c r="M1590" s="599">
        <f>G1590+I1590+K1590</f>
        <v>1890604.53</v>
      </c>
    </row>
    <row r="1592" spans="1:13">
      <c r="A1592" s="366" t="s">
        <v>1492</v>
      </c>
      <c r="B1592" s="366"/>
      <c r="C1592" s="366" t="s">
        <v>1865</v>
      </c>
      <c r="D1592" s="366"/>
      <c r="E1592" s="250"/>
      <c r="F1592" s="582"/>
      <c r="G1592" s="582"/>
      <c r="H1592" s="582"/>
      <c r="I1592" s="582"/>
      <c r="J1592" s="582"/>
      <c r="K1592" s="582"/>
      <c r="L1592" s="582"/>
      <c r="M1592" s="582"/>
    </row>
    <row r="1593" spans="1:13">
      <c r="A1593" s="582"/>
      <c r="B1593" s="582"/>
      <c r="C1593" s="582"/>
      <c r="D1593" s="582"/>
      <c r="E1593" s="582"/>
      <c r="F1593" s="582"/>
      <c r="G1593" s="582"/>
      <c r="H1593" s="582"/>
      <c r="I1593" s="582"/>
      <c r="J1593" s="582"/>
      <c r="K1593" s="582"/>
      <c r="L1593" s="582"/>
      <c r="M1593" s="582"/>
    </row>
    <row r="1594" spans="1:13">
      <c r="A1594" s="582"/>
      <c r="B1594" s="582"/>
      <c r="C1594" s="582"/>
      <c r="D1594" s="582"/>
      <c r="E1594" s="582"/>
      <c r="F1594" s="582"/>
      <c r="G1594" s="582"/>
      <c r="H1594" s="582"/>
      <c r="I1594" s="582"/>
      <c r="J1594" s="582"/>
      <c r="K1594" s="582"/>
      <c r="L1594" s="582"/>
      <c r="M1594" s="582"/>
    </row>
    <row r="1595" spans="1:13">
      <c r="A1595" s="176" t="s">
        <v>2859</v>
      </c>
      <c r="B1595" s="176"/>
      <c r="C1595" s="176" t="s">
        <v>1389</v>
      </c>
      <c r="D1595" s="176"/>
      <c r="E1595" s="176" t="s">
        <v>1390</v>
      </c>
      <c r="F1595" s="176"/>
      <c r="G1595" s="176"/>
      <c r="H1595" s="176"/>
      <c r="I1595" s="176"/>
      <c r="J1595" s="176" t="s">
        <v>1740</v>
      </c>
      <c r="K1595" s="176"/>
      <c r="L1595" s="176"/>
      <c r="M1595" s="176"/>
    </row>
    <row r="1596" spans="1:13">
      <c r="A1596" s="176" t="s">
        <v>1138</v>
      </c>
      <c r="B1596" s="176"/>
      <c r="C1596" s="176" t="s">
        <v>1392</v>
      </c>
      <c r="D1596" s="176"/>
      <c r="E1596" s="176" t="s">
        <v>1393</v>
      </c>
      <c r="F1596" s="176"/>
      <c r="G1596" s="176"/>
      <c r="H1596" s="176"/>
      <c r="I1596" s="176"/>
      <c r="J1596" s="176"/>
      <c r="K1596" s="176" t="s">
        <v>1494</v>
      </c>
      <c r="L1596" s="176"/>
      <c r="M1596" s="176"/>
    </row>
    <row r="1597" spans="1:13">
      <c r="A1597" s="176" t="s">
        <v>2860</v>
      </c>
      <c r="B1597" s="176"/>
      <c r="C1597" s="176"/>
      <c r="D1597" s="176"/>
      <c r="E1597" s="176"/>
      <c r="F1597" s="176"/>
      <c r="G1597" s="176"/>
      <c r="H1597" s="176"/>
      <c r="I1597" s="176"/>
      <c r="J1597" s="176"/>
      <c r="K1597" s="176"/>
      <c r="L1597" s="176"/>
      <c r="M1597" s="176"/>
    </row>
    <row r="1598" spans="1:13">
      <c r="A1598" s="176"/>
      <c r="B1598" s="176"/>
      <c r="C1598" s="176"/>
      <c r="D1598" s="176"/>
      <c r="E1598" s="176"/>
      <c r="F1598" s="176"/>
      <c r="G1598" s="176"/>
      <c r="H1598" s="176"/>
      <c r="I1598" s="176"/>
      <c r="J1598" s="176"/>
      <c r="K1598" s="176"/>
      <c r="L1598" s="176"/>
      <c r="M1598" s="176"/>
    </row>
    <row r="1599" spans="1:13">
      <c r="A1599" s="176" t="s">
        <v>1395</v>
      </c>
      <c r="B1599" s="582"/>
      <c r="C1599" s="582"/>
      <c r="D1599" s="582"/>
      <c r="E1599" s="582"/>
      <c r="F1599" s="582"/>
      <c r="G1599" s="582"/>
      <c r="H1599" s="582"/>
      <c r="I1599" s="582"/>
      <c r="J1599" s="582"/>
      <c r="K1599" s="582"/>
      <c r="L1599" s="582"/>
      <c r="M1599" s="582"/>
    </row>
    <row r="1600" spans="1:13">
      <c r="A1600" s="176"/>
      <c r="B1600" s="582"/>
      <c r="C1600" s="582"/>
      <c r="D1600" s="582"/>
      <c r="E1600" s="582"/>
      <c r="F1600" s="582"/>
      <c r="G1600" s="582"/>
      <c r="H1600" s="582"/>
      <c r="I1600" s="582"/>
      <c r="J1600" s="582"/>
      <c r="K1600" s="582"/>
      <c r="L1600" s="582"/>
      <c r="M1600" s="582"/>
    </row>
    <row r="1601" spans="1:13">
      <c r="A1601" s="582"/>
      <c r="B1601" s="582"/>
      <c r="C1601" s="582"/>
      <c r="D1601" s="582"/>
      <c r="E1601" s="582"/>
      <c r="F1601" s="582"/>
      <c r="G1601" s="582"/>
      <c r="H1601" s="582"/>
      <c r="I1601" s="582"/>
      <c r="J1601" s="582"/>
      <c r="K1601" s="582"/>
      <c r="L1601" s="582"/>
      <c r="M1601" s="582"/>
    </row>
    <row r="1602" spans="1:13">
      <c r="A1602" s="176" t="s">
        <v>1396</v>
      </c>
      <c r="B1602" s="176"/>
      <c r="C1602" s="582"/>
      <c r="D1602" s="582"/>
      <c r="E1602" s="582"/>
      <c r="F1602" s="582"/>
      <c r="G1602" s="582"/>
      <c r="H1602" s="582"/>
      <c r="I1602" s="582"/>
      <c r="J1602" s="582"/>
      <c r="K1602" s="582"/>
      <c r="L1602" s="582"/>
      <c r="M1602" s="582"/>
    </row>
    <row r="1603" spans="1:13">
      <c r="A1603" s="176" t="s">
        <v>1867</v>
      </c>
      <c r="B1603" s="176"/>
      <c r="C1603" s="582"/>
      <c r="D1603" s="582"/>
      <c r="E1603" s="582"/>
      <c r="F1603" s="582"/>
      <c r="G1603" s="582"/>
      <c r="H1603" s="582"/>
      <c r="I1603" s="582"/>
      <c r="J1603" s="582"/>
      <c r="K1603" s="582"/>
      <c r="L1603" s="582"/>
      <c r="M1603" s="582"/>
    </row>
    <row r="1604" spans="1:13">
      <c r="A1604" s="176"/>
      <c r="B1604" s="176"/>
      <c r="C1604" s="582"/>
      <c r="D1604" s="582"/>
      <c r="E1604" s="582"/>
      <c r="F1604" s="582"/>
      <c r="G1604" s="582"/>
      <c r="H1604" s="582"/>
      <c r="I1604" s="582"/>
      <c r="J1604" s="582"/>
      <c r="K1604" s="582"/>
      <c r="L1604" s="582"/>
      <c r="M1604" s="582"/>
    </row>
    <row r="1605" spans="1:13">
      <c r="A1605" s="52"/>
      <c r="B1605" s="52"/>
      <c r="C1605" s="52"/>
      <c r="D1605" s="52"/>
      <c r="E1605" s="52"/>
      <c r="F1605" s="52"/>
      <c r="G1605" s="52"/>
      <c r="H1605" s="52"/>
      <c r="I1605" s="52"/>
      <c r="J1605" s="52"/>
      <c r="K1605" s="52"/>
      <c r="L1605" s="52"/>
      <c r="M1605" s="52"/>
    </row>
    <row r="1606" spans="1:13">
      <c r="A1606" s="530" t="s">
        <v>1398</v>
      </c>
      <c r="B1606" s="530"/>
      <c r="C1606" s="530"/>
      <c r="D1606" s="530"/>
      <c r="E1606" s="530"/>
      <c r="F1606" s="530"/>
      <c r="G1606" s="530"/>
      <c r="H1606" s="530"/>
      <c r="I1606" s="530"/>
      <c r="J1606" s="530"/>
      <c r="K1606" s="530"/>
      <c r="L1606" s="530"/>
      <c r="M1606" s="530" t="s">
        <v>1495</v>
      </c>
    </row>
    <row r="1607" spans="1:13">
      <c r="A1607" s="530" t="s">
        <v>2861</v>
      </c>
      <c r="B1607" s="530"/>
      <c r="C1607" s="530"/>
      <c r="D1607" s="530"/>
      <c r="E1607" s="530"/>
      <c r="F1607" s="530"/>
      <c r="G1607" s="530"/>
      <c r="H1607" s="530"/>
      <c r="I1607" s="530"/>
      <c r="J1607" s="530"/>
      <c r="K1607" s="530"/>
      <c r="L1607" s="530"/>
      <c r="M1607" s="530"/>
    </row>
    <row r="1608" spans="1:13">
      <c r="A1608" s="530"/>
      <c r="B1608" s="530"/>
    </row>
    <row r="1609" spans="1:13" ht="15.75">
      <c r="A1609" s="531" t="s">
        <v>2862</v>
      </c>
      <c r="B1609" s="531"/>
      <c r="C1609" s="531"/>
      <c r="D1609" s="531"/>
      <c r="E1609" s="531"/>
      <c r="F1609" s="531"/>
      <c r="G1609" s="531"/>
      <c r="H1609" s="531"/>
      <c r="I1609" s="531"/>
      <c r="J1609" s="531"/>
      <c r="K1609" s="531"/>
      <c r="L1609" s="531"/>
      <c r="M1609" s="531"/>
    </row>
    <row r="1610" spans="1:13">
      <c r="A1610" s="63"/>
      <c r="B1610" s="63"/>
      <c r="C1610" s="63"/>
      <c r="D1610" s="63"/>
      <c r="E1610" s="63"/>
      <c r="F1610" s="63"/>
      <c r="G1610" s="63"/>
      <c r="H1610" s="63"/>
      <c r="I1610" s="63"/>
      <c r="J1610" s="63"/>
      <c r="K1610" s="63"/>
    </row>
    <row r="1611" spans="1:13" ht="16.5">
      <c r="A1611" s="532" t="s">
        <v>1166</v>
      </c>
      <c r="B1611" s="532"/>
      <c r="C1611" s="532"/>
      <c r="D1611" s="532"/>
      <c r="E1611" s="532"/>
      <c r="F1611" s="532"/>
      <c r="G1611" s="532"/>
      <c r="H1611" s="532"/>
      <c r="I1611" s="532"/>
      <c r="J1611" s="532"/>
      <c r="K1611" s="532"/>
      <c r="L1611" s="532"/>
      <c r="M1611" s="532"/>
    </row>
    <row r="1612" spans="1:13">
      <c r="A1612" s="533" t="s">
        <v>1167</v>
      </c>
      <c r="B1612" s="533"/>
      <c r="C1612" s="533"/>
      <c r="D1612" s="533"/>
      <c r="E1612" s="533"/>
      <c r="F1612" s="533"/>
      <c r="G1612" s="533"/>
      <c r="H1612" s="533"/>
      <c r="I1612" s="533"/>
      <c r="J1612" s="533"/>
      <c r="K1612" s="533"/>
      <c r="L1612" s="533"/>
      <c r="M1612" s="533"/>
    </row>
    <row r="1613" spans="1:13">
      <c r="A1613" s="63"/>
      <c r="B1613" s="63"/>
      <c r="C1613" s="63"/>
      <c r="D1613" s="63"/>
      <c r="E1613" s="63"/>
      <c r="F1613" s="534"/>
      <c r="G1613" s="534"/>
      <c r="H1613" s="63"/>
      <c r="I1613" s="63"/>
      <c r="J1613" s="63"/>
      <c r="K1613" s="63"/>
    </row>
    <row r="1614" spans="1:13">
      <c r="A1614" s="63" t="s">
        <v>1168</v>
      </c>
      <c r="B1614" s="63" t="s">
        <v>2863</v>
      </c>
      <c r="C1614" s="63"/>
      <c r="D1614" s="63"/>
      <c r="E1614" s="63"/>
      <c r="F1614" s="63"/>
      <c r="G1614" s="63"/>
      <c r="H1614" s="63"/>
      <c r="I1614" s="63"/>
      <c r="J1614" s="63"/>
      <c r="K1614" s="63"/>
      <c r="L1614" s="63"/>
      <c r="M1614" s="63"/>
    </row>
    <row r="1615" spans="1:13" ht="12" customHeight="1">
      <c r="A1615" s="63"/>
      <c r="B1615" s="63"/>
      <c r="C1615" s="63"/>
      <c r="D1615" s="63"/>
      <c r="E1615" s="63"/>
      <c r="F1615" s="63"/>
      <c r="G1615" s="63"/>
      <c r="H1615" s="63"/>
      <c r="I1615" s="63"/>
      <c r="J1615" s="63"/>
      <c r="K1615" s="63"/>
      <c r="L1615" s="63"/>
      <c r="M1615" s="63"/>
    </row>
    <row r="1616" spans="1:13">
      <c r="A1616" s="63" t="s">
        <v>1500</v>
      </c>
      <c r="B1616" s="63" t="s">
        <v>2864</v>
      </c>
      <c r="C1616" s="63"/>
      <c r="D1616" s="63"/>
      <c r="E1616" s="63"/>
      <c r="F1616" s="63"/>
      <c r="G1616" s="63"/>
      <c r="H1616" s="63"/>
      <c r="I1616" s="63"/>
      <c r="J1616" s="63"/>
      <c r="K1616" s="63"/>
      <c r="L1616" s="63"/>
      <c r="M1616" s="63"/>
    </row>
    <row r="1617" spans="1:13" ht="12" customHeight="1">
      <c r="A1617" s="63"/>
      <c r="B1617" s="63"/>
      <c r="C1617" s="63"/>
      <c r="D1617" s="63"/>
      <c r="E1617" s="63"/>
      <c r="F1617" s="63"/>
      <c r="G1617" s="63"/>
      <c r="H1617" s="63"/>
      <c r="I1617" s="63"/>
      <c r="J1617" s="63"/>
      <c r="K1617" s="63"/>
      <c r="L1617" s="63"/>
      <c r="M1617" s="63"/>
    </row>
    <row r="1618" spans="1:13">
      <c r="A1618" s="63" t="s">
        <v>1502</v>
      </c>
      <c r="B1618" s="63" t="s">
        <v>2865</v>
      </c>
      <c r="C1618" s="63"/>
      <c r="D1618" s="63"/>
      <c r="E1618" s="63"/>
      <c r="F1618" s="63"/>
      <c r="G1618" s="63"/>
      <c r="H1618" s="63"/>
      <c r="I1618" s="63"/>
      <c r="J1618" s="63"/>
      <c r="K1618" s="63"/>
      <c r="L1618" s="63"/>
      <c r="M1618" s="63"/>
    </row>
    <row r="1619" spans="1:13" ht="12" customHeight="1">
      <c r="A1619" s="63"/>
      <c r="B1619" s="63"/>
      <c r="C1619" s="63"/>
      <c r="D1619" s="63"/>
      <c r="E1619" s="63"/>
      <c r="F1619" s="63"/>
      <c r="G1619" s="63"/>
      <c r="H1619" s="63"/>
      <c r="I1619" s="63"/>
      <c r="J1619" s="63"/>
      <c r="K1619" s="63"/>
      <c r="L1619" s="63"/>
      <c r="M1619" s="63"/>
    </row>
    <row r="1620" spans="1:13">
      <c r="A1620" s="63" t="s">
        <v>2866</v>
      </c>
      <c r="B1620" s="63"/>
      <c r="C1620" s="63"/>
      <c r="D1620" s="63"/>
      <c r="E1620" s="63"/>
      <c r="F1620" s="63"/>
      <c r="G1620" s="63"/>
      <c r="H1620" s="63"/>
      <c r="I1620" s="63"/>
      <c r="J1620" s="63"/>
      <c r="K1620" s="63"/>
      <c r="L1620" s="63"/>
      <c r="M1620" s="63"/>
    </row>
    <row r="1621" spans="1:13" ht="12" customHeight="1">
      <c r="A1621" s="81"/>
      <c r="B1621" s="81"/>
      <c r="C1621" s="81"/>
      <c r="D1621" s="81"/>
      <c r="E1621" s="81"/>
      <c r="F1621" s="81"/>
      <c r="G1621" s="81"/>
      <c r="H1621" s="81"/>
      <c r="I1621" s="81"/>
      <c r="J1621" s="81"/>
      <c r="K1621" s="81"/>
      <c r="L1621" s="81"/>
      <c r="M1621" s="81"/>
    </row>
    <row r="1622" spans="1:13">
      <c r="A1622" s="535" t="s">
        <v>1184</v>
      </c>
      <c r="B1622" s="554"/>
      <c r="C1622" s="535"/>
      <c r="D1622" s="554" t="s">
        <v>1185</v>
      </c>
      <c r="E1622" s="554" t="s">
        <v>1186</v>
      </c>
      <c r="F1622" s="549" t="s">
        <v>1187</v>
      </c>
      <c r="G1622" s="536"/>
      <c r="H1622" s="536"/>
      <c r="I1622" s="536"/>
      <c r="J1622" s="536"/>
      <c r="K1622" s="536"/>
      <c r="L1622" s="536"/>
      <c r="M1622" s="537"/>
    </row>
    <row r="1623" spans="1:13">
      <c r="A1623" s="538" t="s">
        <v>1188</v>
      </c>
      <c r="B1623" s="543" t="s">
        <v>311</v>
      </c>
      <c r="C1623" s="538" t="s">
        <v>1189</v>
      </c>
      <c r="D1623" s="538" t="s">
        <v>1190</v>
      </c>
      <c r="E1623" s="543" t="s">
        <v>1191</v>
      </c>
      <c r="F1623" s="539" t="s">
        <v>1192</v>
      </c>
      <c r="G1623" s="540"/>
      <c r="H1623" s="539" t="s">
        <v>1193</v>
      </c>
      <c r="I1623" s="540"/>
      <c r="J1623" s="539" t="s">
        <v>1194</v>
      </c>
      <c r="K1623" s="540"/>
      <c r="L1623" s="555" t="s">
        <v>1195</v>
      </c>
      <c r="M1623" s="540"/>
    </row>
    <row r="1624" spans="1:13">
      <c r="A1624" s="541" t="s">
        <v>11</v>
      </c>
      <c r="B1624" s="543"/>
      <c r="C1624" s="538"/>
      <c r="D1624" s="538"/>
      <c r="E1624" s="543"/>
      <c r="F1624" s="542"/>
      <c r="G1624" s="543"/>
      <c r="H1624" s="544"/>
      <c r="I1624" s="543"/>
      <c r="J1624" s="544"/>
      <c r="K1624" s="543"/>
      <c r="L1624" s="544"/>
      <c r="M1624" s="543"/>
    </row>
    <row r="1625" spans="1:13">
      <c r="A1625" s="545">
        <v>1</v>
      </c>
      <c r="B1625" s="547">
        <v>2</v>
      </c>
      <c r="C1625" s="545">
        <v>3</v>
      </c>
      <c r="D1625" s="545">
        <v>4</v>
      </c>
      <c r="E1625" s="547">
        <v>5</v>
      </c>
      <c r="F1625" s="546"/>
      <c r="G1625" s="547">
        <v>6</v>
      </c>
      <c r="H1625" s="546"/>
      <c r="I1625" s="547">
        <v>7</v>
      </c>
      <c r="J1625" s="548"/>
      <c r="K1625" s="547">
        <v>8</v>
      </c>
      <c r="L1625" s="548"/>
      <c r="M1625" s="547">
        <v>9</v>
      </c>
    </row>
    <row r="1626" spans="1:13">
      <c r="A1626" s="124"/>
      <c r="B1626" s="221" t="s">
        <v>2867</v>
      </c>
      <c r="C1626" s="59" t="s">
        <v>2868</v>
      </c>
      <c r="D1626" s="237" t="s">
        <v>2868</v>
      </c>
      <c r="E1626" s="580" t="s">
        <v>2869</v>
      </c>
      <c r="F1626" s="40"/>
      <c r="G1626" s="78"/>
      <c r="H1626" s="52"/>
      <c r="I1626" s="78"/>
      <c r="J1626" s="52"/>
      <c r="K1626" s="78"/>
      <c r="L1626" s="52"/>
      <c r="M1626" s="78"/>
    </row>
    <row r="1627" spans="1:13">
      <c r="A1627" s="38" t="s">
        <v>2870</v>
      </c>
      <c r="B1627" s="78" t="s">
        <v>2871</v>
      </c>
      <c r="C1627" s="39" t="s">
        <v>2872</v>
      </c>
      <c r="D1627" s="39" t="s">
        <v>2873</v>
      </c>
      <c r="E1627" s="580" t="s">
        <v>2874</v>
      </c>
      <c r="F1627" s="52"/>
      <c r="G1627" s="78"/>
      <c r="H1627" s="52"/>
      <c r="I1627" s="78"/>
      <c r="J1627" s="52"/>
      <c r="K1627" s="78"/>
      <c r="L1627" s="52"/>
      <c r="M1627" s="78"/>
    </row>
    <row r="1628" spans="1:13">
      <c r="A1628" s="38" t="s">
        <v>1200</v>
      </c>
      <c r="B1628" s="248"/>
      <c r="C1628" s="47" t="s">
        <v>2875</v>
      </c>
      <c r="D1628" s="589" t="s">
        <v>2875</v>
      </c>
      <c r="E1628" s="48"/>
      <c r="F1628" s="81"/>
      <c r="G1628" s="248"/>
      <c r="H1628" s="81"/>
      <c r="I1628" s="248"/>
      <c r="J1628" s="81"/>
      <c r="K1628" s="248"/>
      <c r="L1628" s="81"/>
      <c r="M1628" s="248"/>
    </row>
    <row r="1629" spans="1:13">
      <c r="A1629" s="181">
        <v>8000</v>
      </c>
      <c r="B1629" s="78" t="s">
        <v>2876</v>
      </c>
      <c r="C1629" s="39" t="s">
        <v>2877</v>
      </c>
      <c r="D1629" s="39" t="s">
        <v>2878</v>
      </c>
      <c r="E1629" s="180" t="s">
        <v>2879</v>
      </c>
      <c r="F1629" s="52"/>
      <c r="G1629" s="78"/>
      <c r="H1629" s="52"/>
      <c r="I1629" s="78"/>
      <c r="J1629" s="52"/>
      <c r="K1629" s="78"/>
      <c r="L1629" s="52"/>
      <c r="M1629" s="78"/>
    </row>
    <row r="1630" spans="1:13">
      <c r="A1630" s="181" t="s">
        <v>2880</v>
      </c>
      <c r="B1630" s="78" t="s">
        <v>2881</v>
      </c>
      <c r="C1630" s="39" t="s">
        <v>2882</v>
      </c>
      <c r="D1630" s="39" t="s">
        <v>2883</v>
      </c>
      <c r="E1630" s="180" t="s">
        <v>2884</v>
      </c>
      <c r="F1630" s="63"/>
      <c r="G1630" s="78"/>
      <c r="H1630" s="63"/>
      <c r="I1630" s="78"/>
      <c r="J1630" s="63"/>
      <c r="K1630" s="78"/>
      <c r="L1630" s="63"/>
      <c r="M1630" s="78"/>
    </row>
    <row r="1631" spans="1:13">
      <c r="A1631" s="181"/>
      <c r="B1631" s="78"/>
      <c r="C1631" s="39"/>
      <c r="D1631" s="39" t="s">
        <v>2885</v>
      </c>
      <c r="E1631" s="180" t="s">
        <v>2750</v>
      </c>
      <c r="F1631" s="63"/>
      <c r="G1631" s="78"/>
      <c r="H1631" s="63"/>
      <c r="I1631" s="78"/>
      <c r="J1631" s="63"/>
      <c r="K1631" s="78"/>
      <c r="L1631" s="63"/>
      <c r="M1631" s="78"/>
    </row>
    <row r="1632" spans="1:13">
      <c r="A1632" s="47"/>
      <c r="B1632" s="248"/>
      <c r="C1632" s="47"/>
      <c r="D1632" s="127"/>
      <c r="E1632" s="127"/>
      <c r="F1632" s="81"/>
      <c r="G1632" s="248"/>
      <c r="H1632" s="81"/>
      <c r="I1632" s="248"/>
      <c r="J1632" s="81"/>
      <c r="K1632" s="248"/>
      <c r="L1632" s="81"/>
      <c r="M1632" s="248"/>
    </row>
    <row r="1633" spans="1:14">
      <c r="A1633" s="39"/>
      <c r="B1633" s="59" t="s">
        <v>2886</v>
      </c>
      <c r="C1633" s="78" t="s">
        <v>2887</v>
      </c>
      <c r="D1633" s="59" t="s">
        <v>2888</v>
      </c>
      <c r="E1633" s="237" t="s">
        <v>2888</v>
      </c>
      <c r="F1633" s="63"/>
      <c r="G1633" s="78"/>
      <c r="H1633" s="63"/>
      <c r="I1633" s="78"/>
      <c r="J1633" s="63"/>
      <c r="K1633" s="78"/>
      <c r="L1633" s="63"/>
      <c r="M1633" s="78"/>
    </row>
    <row r="1634" spans="1:14">
      <c r="A1634" s="39"/>
      <c r="B1634" s="39" t="s">
        <v>2889</v>
      </c>
      <c r="C1634" s="39" t="s">
        <v>2750</v>
      </c>
      <c r="D1634" s="39" t="s">
        <v>2890</v>
      </c>
      <c r="E1634" s="180" t="s">
        <v>2891</v>
      </c>
      <c r="F1634" s="63"/>
      <c r="G1634" s="78"/>
      <c r="H1634" s="63"/>
      <c r="I1634" s="78"/>
      <c r="J1634" s="63"/>
      <c r="K1634" s="78"/>
      <c r="L1634" s="63"/>
      <c r="M1634" s="78"/>
    </row>
    <row r="1635" spans="1:14">
      <c r="A1635" s="47"/>
      <c r="B1635" s="47"/>
      <c r="C1635" s="47"/>
      <c r="D1635" s="47"/>
      <c r="E1635" s="47"/>
      <c r="F1635" s="81"/>
      <c r="G1635" s="248"/>
      <c r="H1635" s="81"/>
      <c r="I1635" s="248"/>
      <c r="J1635" s="81"/>
      <c r="K1635" s="248"/>
      <c r="L1635" s="81"/>
      <c r="M1635" s="248"/>
    </row>
    <row r="1636" spans="1:14">
      <c r="A1636" s="39"/>
      <c r="B1636" s="39" t="s">
        <v>2892</v>
      </c>
      <c r="C1636" s="39" t="s">
        <v>2893</v>
      </c>
      <c r="D1636" s="39" t="s">
        <v>2893</v>
      </c>
      <c r="E1636" s="39" t="s">
        <v>2893</v>
      </c>
      <c r="F1636" s="63"/>
      <c r="G1636" s="78"/>
      <c r="H1636" s="63"/>
      <c r="I1636" s="78"/>
      <c r="J1636" s="63"/>
      <c r="K1636" s="78"/>
      <c r="L1636" s="63"/>
      <c r="M1636" s="78"/>
    </row>
    <row r="1637" spans="1:14">
      <c r="A1637" s="39"/>
      <c r="B1637" s="39" t="s">
        <v>2893</v>
      </c>
      <c r="C1637" s="39" t="s">
        <v>2894</v>
      </c>
      <c r="D1637" s="39" t="s">
        <v>2895</v>
      </c>
      <c r="E1637" s="39" t="s">
        <v>2895</v>
      </c>
      <c r="F1637" s="63"/>
      <c r="G1637" s="78"/>
      <c r="H1637" s="63"/>
      <c r="I1637" s="78"/>
      <c r="J1637" s="63"/>
      <c r="K1637" s="78"/>
      <c r="L1637" s="63"/>
      <c r="M1637" s="78"/>
    </row>
    <row r="1638" spans="1:14">
      <c r="A1638" s="47"/>
      <c r="B1638" s="47"/>
      <c r="C1638" s="47"/>
      <c r="D1638" s="47"/>
      <c r="E1638" s="47"/>
      <c r="F1638" s="81"/>
      <c r="G1638" s="248"/>
      <c r="H1638" s="81"/>
      <c r="I1638" s="248"/>
      <c r="J1638" s="81"/>
      <c r="K1638" s="248"/>
      <c r="L1638" s="81"/>
      <c r="M1638" s="248"/>
    </row>
    <row r="1639" spans="1:14">
      <c r="A1639" s="39"/>
      <c r="B1639" s="39" t="s">
        <v>2896</v>
      </c>
      <c r="C1639" s="39" t="s">
        <v>2897</v>
      </c>
      <c r="D1639" s="39" t="s">
        <v>2898</v>
      </c>
      <c r="E1639" s="39" t="s">
        <v>2899</v>
      </c>
      <c r="F1639" s="63"/>
      <c r="G1639" s="78"/>
      <c r="H1639" s="63"/>
      <c r="I1639" s="78"/>
      <c r="J1639" s="63"/>
      <c r="K1639" s="78"/>
      <c r="L1639" s="63"/>
      <c r="M1639" s="78"/>
    </row>
    <row r="1640" spans="1:14">
      <c r="A1640" s="39"/>
      <c r="B1640" s="39" t="s">
        <v>2900</v>
      </c>
      <c r="C1640" s="39" t="s">
        <v>2901</v>
      </c>
      <c r="D1640" s="39" t="s">
        <v>2902</v>
      </c>
      <c r="E1640" s="39" t="s">
        <v>2902</v>
      </c>
      <c r="F1640" s="63"/>
      <c r="G1640" s="78"/>
      <c r="H1640" s="63"/>
      <c r="I1640" s="78"/>
      <c r="J1640" s="63"/>
      <c r="K1640" s="78"/>
      <c r="L1640" s="63"/>
      <c r="M1640" s="78"/>
    </row>
    <row r="1641" spans="1:14">
      <c r="A1641" s="39"/>
      <c r="B1641" s="39"/>
      <c r="C1641" s="39"/>
      <c r="D1641" s="39" t="s">
        <v>2903</v>
      </c>
      <c r="E1641" s="39" t="s">
        <v>2244</v>
      </c>
      <c r="F1641" s="52"/>
      <c r="G1641" s="78"/>
      <c r="H1641" s="52"/>
      <c r="I1641" s="78"/>
      <c r="J1641" s="52"/>
      <c r="K1641" s="78"/>
      <c r="L1641" s="52"/>
      <c r="M1641" s="78"/>
    </row>
    <row r="1642" spans="1:14">
      <c r="A1642" s="47"/>
      <c r="B1642" s="47"/>
      <c r="C1642" s="47"/>
      <c r="D1642" s="47"/>
      <c r="E1642" s="47"/>
      <c r="F1642" s="81"/>
      <c r="G1642" s="248"/>
      <c r="H1642" s="81"/>
      <c r="I1642" s="248"/>
      <c r="J1642" s="81"/>
      <c r="K1642" s="248"/>
      <c r="L1642" s="81"/>
      <c r="M1642" s="248"/>
      <c r="N1642" s="6"/>
    </row>
    <row r="1643" spans="1:14">
      <c r="A1643" s="52"/>
      <c r="B1643" s="52"/>
      <c r="C1643" s="52"/>
      <c r="D1643" s="52"/>
      <c r="E1643" s="52"/>
      <c r="F1643" s="52"/>
      <c r="G1643" s="52"/>
      <c r="H1643" s="52"/>
      <c r="I1643" s="52"/>
      <c r="J1643" s="52"/>
      <c r="K1643" s="52"/>
      <c r="L1643" s="52"/>
      <c r="M1643" s="52"/>
      <c r="N1643" s="6"/>
    </row>
    <row r="1644" spans="1:14">
      <c r="A1644" s="52"/>
      <c r="B1644" s="52"/>
      <c r="C1644" s="52"/>
      <c r="D1644" s="52"/>
      <c r="E1644" s="52"/>
      <c r="F1644" s="52"/>
      <c r="G1644" s="52"/>
      <c r="H1644" s="52"/>
      <c r="I1644" s="52"/>
      <c r="J1644" s="52"/>
      <c r="K1644" s="52"/>
      <c r="L1644" s="52"/>
      <c r="M1644" s="52"/>
      <c r="N1644" s="6"/>
    </row>
    <row r="1645" spans="1:14" ht="9" customHeight="1">
      <c r="A1645" s="52"/>
      <c r="B1645" s="52"/>
      <c r="C1645" s="52"/>
      <c r="D1645" s="52"/>
      <c r="E1645" s="52"/>
      <c r="F1645" s="52"/>
      <c r="G1645" s="52"/>
      <c r="H1645" s="52"/>
      <c r="I1645" s="52"/>
      <c r="J1645" s="52"/>
      <c r="K1645" s="52"/>
      <c r="L1645" s="52"/>
      <c r="M1645" s="52"/>
      <c r="N1645" s="6"/>
    </row>
    <row r="1646" spans="1:14">
      <c r="A1646" s="530" t="s">
        <v>1398</v>
      </c>
      <c r="B1646" s="530"/>
      <c r="C1646" s="6"/>
      <c r="D1646" s="6"/>
      <c r="E1646" s="6"/>
      <c r="F1646" s="6"/>
      <c r="G1646" s="6"/>
      <c r="H1646" s="6"/>
      <c r="I1646" s="6"/>
      <c r="J1646" s="6"/>
      <c r="K1646" s="6"/>
      <c r="L1646" s="6"/>
      <c r="M1646" s="6"/>
    </row>
    <row r="1647" spans="1:14">
      <c r="A1647" s="530" t="s">
        <v>2904</v>
      </c>
      <c r="B1647" s="530"/>
      <c r="C1647" s="6"/>
      <c r="D1647" s="6"/>
      <c r="E1647" s="6"/>
      <c r="F1647" s="6"/>
      <c r="G1647" s="6"/>
      <c r="H1647" s="6"/>
      <c r="I1647" s="6"/>
      <c r="J1647" s="6"/>
      <c r="K1647" s="6"/>
      <c r="L1647" s="6"/>
      <c r="M1647" s="6"/>
    </row>
    <row r="1648" spans="1:14">
      <c r="A1648" s="6"/>
      <c r="B1648" s="6"/>
      <c r="C1648" s="6"/>
      <c r="D1648" s="6"/>
      <c r="E1648" s="6"/>
      <c r="F1648" s="6"/>
      <c r="G1648" s="6"/>
      <c r="H1648" s="6"/>
      <c r="I1648" s="6"/>
      <c r="J1648" s="6"/>
      <c r="K1648" s="6"/>
      <c r="L1648" s="6"/>
      <c r="M1648" s="6"/>
    </row>
    <row r="1649" spans="1:13">
      <c r="A1649" s="535" t="s">
        <v>1184</v>
      </c>
      <c r="B1649" s="554"/>
      <c r="C1649" s="535"/>
      <c r="D1649" s="554" t="s">
        <v>1185</v>
      </c>
      <c r="E1649" s="554" t="s">
        <v>1186</v>
      </c>
      <c r="F1649" s="549" t="s">
        <v>1187</v>
      </c>
      <c r="G1649" s="536"/>
      <c r="H1649" s="536"/>
      <c r="I1649" s="536"/>
      <c r="J1649" s="536"/>
      <c r="K1649" s="536"/>
      <c r="L1649" s="536"/>
      <c r="M1649" s="537"/>
    </row>
    <row r="1650" spans="1:13">
      <c r="A1650" s="538" t="s">
        <v>1188</v>
      </c>
      <c r="B1650" s="543" t="s">
        <v>311</v>
      </c>
      <c r="C1650" s="538" t="s">
        <v>1189</v>
      </c>
      <c r="D1650" s="538" t="s">
        <v>1190</v>
      </c>
      <c r="E1650" s="543" t="s">
        <v>1191</v>
      </c>
      <c r="F1650" s="539" t="s">
        <v>1192</v>
      </c>
      <c r="G1650" s="540"/>
      <c r="H1650" s="539" t="s">
        <v>1193</v>
      </c>
      <c r="I1650" s="540"/>
      <c r="J1650" s="539" t="s">
        <v>1194</v>
      </c>
      <c r="K1650" s="540"/>
      <c r="L1650" s="555" t="s">
        <v>1195</v>
      </c>
      <c r="M1650" s="540"/>
    </row>
    <row r="1651" spans="1:13">
      <c r="A1651" s="541" t="s">
        <v>11</v>
      </c>
      <c r="B1651" s="543"/>
      <c r="C1651" s="538"/>
      <c r="D1651" s="538"/>
      <c r="E1651" s="543"/>
      <c r="F1651" s="542"/>
      <c r="G1651" s="543"/>
      <c r="H1651" s="544"/>
      <c r="I1651" s="543"/>
      <c r="J1651" s="544"/>
      <c r="K1651" s="543"/>
      <c r="L1651" s="544"/>
      <c r="M1651" s="543"/>
    </row>
    <row r="1652" spans="1:13">
      <c r="A1652" s="104">
        <v>1</v>
      </c>
      <c r="B1652" s="604">
        <v>2</v>
      </c>
      <c r="C1652" s="604">
        <v>3</v>
      </c>
      <c r="D1652" s="604">
        <v>4</v>
      </c>
      <c r="E1652" s="604">
        <v>5</v>
      </c>
      <c r="F1652" s="107"/>
      <c r="G1652" s="604">
        <v>6</v>
      </c>
      <c r="H1652" s="107"/>
      <c r="I1652" s="604">
        <v>7</v>
      </c>
      <c r="J1652" s="107"/>
      <c r="K1652" s="604">
        <v>8</v>
      </c>
      <c r="L1652" s="107"/>
      <c r="M1652" s="604">
        <v>9</v>
      </c>
    </row>
    <row r="1653" spans="1:13">
      <c r="A1653" s="39"/>
      <c r="B1653" s="78" t="s">
        <v>2905</v>
      </c>
      <c r="C1653" s="78" t="s">
        <v>2906</v>
      </c>
      <c r="D1653" s="78" t="s">
        <v>2907</v>
      </c>
      <c r="E1653" s="78" t="s">
        <v>2908</v>
      </c>
      <c r="F1653" s="52"/>
      <c r="G1653" s="78"/>
      <c r="H1653" s="52"/>
      <c r="I1653" s="78"/>
      <c r="J1653" s="52"/>
      <c r="K1653" s="78"/>
      <c r="L1653" s="52"/>
      <c r="M1653" s="78"/>
    </row>
    <row r="1654" spans="1:13">
      <c r="A1654" s="39"/>
      <c r="B1654" s="78" t="s">
        <v>2909</v>
      </c>
      <c r="C1654" s="78" t="s">
        <v>2910</v>
      </c>
      <c r="D1654" s="78" t="s">
        <v>2911</v>
      </c>
      <c r="E1654" s="78" t="s">
        <v>2912</v>
      </c>
      <c r="F1654" s="52"/>
      <c r="G1654" s="78"/>
      <c r="H1654" s="52"/>
      <c r="I1654" s="78"/>
      <c r="J1654" s="52"/>
      <c r="K1654" s="78"/>
      <c r="L1654" s="52"/>
      <c r="M1654" s="78"/>
    </row>
    <row r="1655" spans="1:13">
      <c r="A1655" s="47"/>
      <c r="B1655" s="248"/>
      <c r="C1655" s="248"/>
      <c r="D1655" s="248"/>
      <c r="E1655" s="248"/>
      <c r="F1655" s="81"/>
      <c r="G1655" s="248"/>
      <c r="H1655" s="81"/>
      <c r="I1655" s="248"/>
      <c r="J1655" s="81"/>
      <c r="K1655" s="248"/>
      <c r="L1655" s="81"/>
      <c r="M1655" s="248"/>
    </row>
    <row r="1656" spans="1:13">
      <c r="A1656" s="39"/>
      <c r="B1656" s="78" t="s">
        <v>2913</v>
      </c>
      <c r="C1656" s="78" t="s">
        <v>2914</v>
      </c>
      <c r="D1656" s="78" t="s">
        <v>2915</v>
      </c>
      <c r="E1656" s="78" t="s">
        <v>2916</v>
      </c>
      <c r="F1656" s="52"/>
      <c r="G1656" s="78"/>
      <c r="H1656" s="52"/>
      <c r="I1656" s="78"/>
      <c r="J1656" s="52"/>
      <c r="K1656" s="78"/>
      <c r="L1656" s="52"/>
      <c r="M1656" s="78"/>
    </row>
    <row r="1657" spans="1:13">
      <c r="A1657" s="39"/>
      <c r="B1657" s="78" t="s">
        <v>2917</v>
      </c>
      <c r="C1657" s="78"/>
      <c r="D1657" s="78" t="s">
        <v>2918</v>
      </c>
      <c r="E1657" s="78" t="s">
        <v>1319</v>
      </c>
      <c r="F1657" s="52"/>
      <c r="G1657" s="78"/>
      <c r="H1657" s="52"/>
      <c r="I1657" s="78"/>
      <c r="J1657" s="52"/>
      <c r="K1657" s="78"/>
      <c r="L1657" s="52"/>
      <c r="M1657" s="78"/>
    </row>
    <row r="1658" spans="1:13">
      <c r="A1658" s="39"/>
      <c r="B1658" s="78"/>
      <c r="C1658" s="78"/>
      <c r="D1658" s="78" t="s">
        <v>2919</v>
      </c>
      <c r="E1658" s="78"/>
      <c r="F1658" s="52"/>
      <c r="G1658" s="78"/>
      <c r="H1658" s="52"/>
      <c r="I1658" s="78"/>
      <c r="J1658" s="52"/>
      <c r="K1658" s="78"/>
      <c r="L1658" s="52"/>
      <c r="M1658" s="78"/>
    </row>
    <row r="1659" spans="1:13">
      <c r="A1659" s="39"/>
      <c r="B1659" s="78"/>
      <c r="C1659" s="78"/>
      <c r="D1659" s="78" t="s">
        <v>2920</v>
      </c>
      <c r="E1659" s="78"/>
      <c r="F1659" s="52"/>
      <c r="G1659" s="78"/>
      <c r="H1659" s="52"/>
      <c r="I1659" s="78"/>
      <c r="J1659" s="52"/>
      <c r="K1659" s="78"/>
      <c r="L1659" s="52"/>
      <c r="M1659" s="78"/>
    </row>
    <row r="1660" spans="1:13">
      <c r="A1660" s="39"/>
      <c r="B1660" s="78"/>
      <c r="C1660" s="78"/>
      <c r="D1660" s="78" t="s">
        <v>1306</v>
      </c>
      <c r="E1660" s="78"/>
      <c r="F1660" s="52"/>
      <c r="G1660" s="78"/>
      <c r="H1660" s="52"/>
      <c r="I1660" s="78"/>
      <c r="J1660" s="52"/>
      <c r="K1660" s="78"/>
      <c r="L1660" s="52"/>
      <c r="M1660" s="78"/>
    </row>
    <row r="1661" spans="1:13">
      <c r="A1661" s="39"/>
      <c r="B1661" s="78"/>
      <c r="C1661" s="78"/>
      <c r="D1661" s="78"/>
      <c r="E1661" s="78"/>
      <c r="F1661" s="52"/>
      <c r="G1661" s="78"/>
      <c r="H1661" s="52"/>
      <c r="I1661" s="78"/>
      <c r="J1661" s="52"/>
      <c r="K1661" s="78"/>
      <c r="L1661" s="52"/>
      <c r="M1661" s="78"/>
    </row>
    <row r="1662" spans="1:13">
      <c r="A1662" s="39"/>
      <c r="B1662" s="78"/>
      <c r="C1662" s="78"/>
      <c r="D1662" s="78"/>
      <c r="E1662" s="78"/>
      <c r="F1662" s="52"/>
      <c r="G1662" s="78"/>
      <c r="H1662" s="52"/>
      <c r="I1662" s="78"/>
      <c r="J1662" s="52"/>
      <c r="K1662" s="78"/>
      <c r="L1662" s="52"/>
      <c r="M1662" s="78"/>
    </row>
    <row r="1663" spans="1:13">
      <c r="A1663" s="39"/>
      <c r="B1663" s="78"/>
      <c r="C1663" s="78"/>
      <c r="D1663" s="78"/>
      <c r="E1663" s="78"/>
      <c r="F1663" s="52"/>
      <c r="G1663" s="78"/>
      <c r="H1663" s="52"/>
      <c r="I1663" s="78"/>
      <c r="J1663" s="52"/>
      <c r="K1663" s="78"/>
      <c r="L1663" s="52"/>
      <c r="M1663" s="78"/>
    </row>
    <row r="1664" spans="1:13">
      <c r="A1664" s="39"/>
      <c r="B1664" s="78"/>
      <c r="C1664" s="78"/>
      <c r="D1664" s="78"/>
      <c r="E1664" s="78"/>
      <c r="F1664" s="52"/>
      <c r="G1664" s="78"/>
      <c r="H1664" s="52"/>
      <c r="I1664" s="78"/>
      <c r="J1664" s="52"/>
      <c r="K1664" s="78"/>
      <c r="L1664" s="52"/>
      <c r="M1664" s="78"/>
    </row>
    <row r="1665" spans="1:13">
      <c r="A1665" s="39"/>
      <c r="B1665" s="78"/>
      <c r="C1665" s="78"/>
      <c r="D1665" s="78"/>
      <c r="E1665" s="78"/>
      <c r="F1665" s="52"/>
      <c r="G1665" s="78"/>
      <c r="H1665" s="52"/>
      <c r="I1665" s="78"/>
      <c r="J1665" s="52"/>
      <c r="K1665" s="78"/>
      <c r="L1665" s="52"/>
      <c r="M1665" s="78"/>
    </row>
    <row r="1666" spans="1:13">
      <c r="A1666" s="39"/>
      <c r="B1666" s="78"/>
      <c r="C1666" s="78"/>
      <c r="D1666" s="78"/>
      <c r="E1666" s="78"/>
      <c r="F1666" s="52"/>
      <c r="G1666" s="78"/>
      <c r="H1666" s="52"/>
      <c r="I1666" s="78"/>
      <c r="J1666" s="52"/>
      <c r="K1666" s="78"/>
      <c r="L1666" s="52"/>
      <c r="M1666" s="78"/>
    </row>
    <row r="1667" spans="1:13">
      <c r="A1667" s="39"/>
      <c r="B1667" s="78"/>
      <c r="C1667" s="78"/>
      <c r="D1667" s="78"/>
      <c r="E1667" s="78"/>
      <c r="F1667" s="52"/>
      <c r="G1667" s="78"/>
      <c r="H1667" s="52"/>
      <c r="I1667" s="78"/>
      <c r="J1667" s="52"/>
      <c r="K1667" s="78"/>
      <c r="L1667" s="52"/>
      <c r="M1667" s="78"/>
    </row>
    <row r="1668" spans="1:13">
      <c r="A1668" s="47"/>
      <c r="B1668" s="248"/>
      <c r="C1668" s="248"/>
      <c r="D1668" s="248"/>
      <c r="E1668" s="248"/>
      <c r="F1668" s="81"/>
      <c r="G1668" s="248"/>
      <c r="H1668" s="81"/>
      <c r="I1668" s="248"/>
      <c r="J1668" s="81"/>
      <c r="K1668" s="248"/>
      <c r="L1668" s="81"/>
      <c r="M1668" s="248"/>
    </row>
    <row r="1669" spans="1:13">
      <c r="A1669" s="576"/>
      <c r="B1669" s="576"/>
      <c r="C1669" s="577" t="s">
        <v>1738</v>
      </c>
      <c r="D1669" s="576"/>
      <c r="E1669" s="598"/>
      <c r="F1669" s="576" t="s">
        <v>36</v>
      </c>
      <c r="G1669" s="599">
        <v>2937748.54</v>
      </c>
      <c r="H1669" s="576" t="s">
        <v>36</v>
      </c>
      <c r="I1669" s="599">
        <v>3587874.46</v>
      </c>
      <c r="J1669" s="576" t="s">
        <v>36</v>
      </c>
      <c r="K1669" s="599">
        <v>0</v>
      </c>
      <c r="L1669" s="576" t="s">
        <v>36</v>
      </c>
      <c r="M1669" s="599">
        <f>G1669+I1669+K1669</f>
        <v>6525623</v>
      </c>
    </row>
    <row r="1671" spans="1:13">
      <c r="A1671" s="366" t="s">
        <v>2921</v>
      </c>
      <c r="B1671" s="366"/>
      <c r="C1671" s="366" t="s">
        <v>1865</v>
      </c>
      <c r="D1671" s="366"/>
      <c r="E1671" s="250"/>
      <c r="F1671" s="582"/>
      <c r="G1671" s="582"/>
      <c r="H1671" s="582"/>
      <c r="I1671" s="582"/>
      <c r="J1671" s="582"/>
      <c r="K1671" s="582"/>
      <c r="L1671" s="582"/>
      <c r="M1671" s="582"/>
    </row>
    <row r="1672" spans="1:13">
      <c r="A1672" s="582"/>
      <c r="B1672" s="582"/>
      <c r="C1672" s="582"/>
      <c r="D1672" s="582"/>
      <c r="E1672" s="582"/>
      <c r="F1672" s="582"/>
      <c r="G1672" s="582"/>
      <c r="H1672" s="582"/>
      <c r="I1672" s="582"/>
      <c r="J1672" s="582"/>
      <c r="K1672" s="582"/>
      <c r="L1672" s="582"/>
      <c r="M1672" s="582"/>
    </row>
    <row r="1673" spans="1:13">
      <c r="A1673" s="582"/>
      <c r="B1673" s="582"/>
      <c r="C1673" s="582"/>
      <c r="D1673" s="582"/>
      <c r="E1673" s="582"/>
      <c r="F1673" s="582"/>
      <c r="G1673" s="582"/>
      <c r="H1673" s="582"/>
      <c r="I1673" s="582"/>
      <c r="J1673" s="582"/>
      <c r="K1673" s="582"/>
      <c r="L1673" s="582"/>
      <c r="M1673" s="582"/>
    </row>
    <row r="1674" spans="1:13">
      <c r="A1674" s="176" t="s">
        <v>2922</v>
      </c>
      <c r="B1674" s="176"/>
      <c r="C1674" s="176" t="s">
        <v>1389</v>
      </c>
      <c r="D1674" s="176"/>
      <c r="E1674" s="176" t="s">
        <v>1390</v>
      </c>
      <c r="F1674" s="176"/>
      <c r="G1674" s="176"/>
      <c r="H1674" s="176"/>
      <c r="I1674" s="176"/>
      <c r="J1674" s="176" t="s">
        <v>1740</v>
      </c>
      <c r="K1674" s="176"/>
      <c r="L1674" s="176"/>
      <c r="M1674" s="176"/>
    </row>
    <row r="1675" spans="1:13">
      <c r="A1675" s="176" t="s">
        <v>1138</v>
      </c>
      <c r="B1675" s="176"/>
      <c r="C1675" s="176" t="s">
        <v>1392</v>
      </c>
      <c r="D1675" s="176"/>
      <c r="E1675" s="176" t="s">
        <v>1393</v>
      </c>
      <c r="F1675" s="176"/>
      <c r="G1675" s="176"/>
      <c r="H1675" s="176"/>
      <c r="I1675" s="176"/>
      <c r="J1675" s="176"/>
      <c r="K1675" s="176" t="s">
        <v>1494</v>
      </c>
      <c r="L1675" s="176"/>
      <c r="M1675" s="176"/>
    </row>
    <row r="1676" spans="1:13">
      <c r="A1676" s="176"/>
      <c r="B1676" s="176"/>
      <c r="C1676" s="176"/>
      <c r="D1676" s="176"/>
      <c r="E1676" s="176"/>
      <c r="F1676" s="176"/>
      <c r="G1676" s="176"/>
      <c r="H1676" s="176"/>
      <c r="I1676" s="176"/>
      <c r="J1676" s="176"/>
      <c r="K1676" s="176"/>
      <c r="L1676" s="176"/>
      <c r="M1676" s="176"/>
    </row>
    <row r="1677" spans="1:13">
      <c r="A1677" s="176" t="s">
        <v>1395</v>
      </c>
      <c r="B1677" s="582"/>
      <c r="C1677" s="582"/>
      <c r="D1677" s="582"/>
      <c r="E1677" s="582"/>
      <c r="F1677" s="582"/>
      <c r="G1677" s="582"/>
      <c r="H1677" s="582"/>
      <c r="I1677" s="582"/>
      <c r="J1677" s="582"/>
      <c r="K1677" s="582"/>
      <c r="L1677" s="582"/>
      <c r="M1677" s="582"/>
    </row>
    <row r="1678" spans="1:13">
      <c r="A1678" s="176"/>
      <c r="B1678" s="582"/>
      <c r="C1678" s="582"/>
      <c r="D1678" s="582"/>
      <c r="E1678" s="582"/>
      <c r="F1678" s="582"/>
      <c r="G1678" s="582"/>
      <c r="H1678" s="582"/>
      <c r="I1678" s="582"/>
      <c r="J1678" s="582"/>
      <c r="K1678" s="582"/>
      <c r="L1678" s="582"/>
      <c r="M1678" s="582"/>
    </row>
    <row r="1679" spans="1:13">
      <c r="A1679" s="582"/>
      <c r="B1679" s="582"/>
      <c r="C1679" s="582"/>
      <c r="D1679" s="582"/>
      <c r="E1679" s="582"/>
      <c r="F1679" s="582"/>
      <c r="G1679" s="582"/>
      <c r="H1679" s="582"/>
      <c r="I1679" s="582"/>
      <c r="J1679" s="582"/>
      <c r="K1679" s="582"/>
      <c r="L1679" s="582"/>
      <c r="M1679" s="582"/>
    </row>
    <row r="1680" spans="1:13">
      <c r="A1680" s="176" t="s">
        <v>1396</v>
      </c>
      <c r="B1680" s="176"/>
      <c r="C1680" s="582"/>
      <c r="D1680" s="582"/>
      <c r="E1680" s="582"/>
      <c r="F1680" s="582"/>
      <c r="G1680" s="582"/>
      <c r="H1680" s="582"/>
      <c r="I1680" s="582"/>
      <c r="J1680" s="582"/>
      <c r="K1680" s="582"/>
      <c r="L1680" s="582"/>
      <c r="M1680" s="582"/>
    </row>
    <row r="1681" spans="1:13">
      <c r="A1681" s="176" t="s">
        <v>1867</v>
      </c>
      <c r="B1681" s="176"/>
      <c r="C1681" s="582"/>
      <c r="D1681" s="582"/>
      <c r="E1681" s="582"/>
      <c r="F1681" s="582"/>
      <c r="G1681" s="582"/>
      <c r="H1681" s="582"/>
      <c r="I1681" s="582"/>
      <c r="J1681" s="582"/>
      <c r="K1681" s="582"/>
      <c r="L1681" s="582"/>
      <c r="M1681" s="582"/>
    </row>
    <row r="1682" spans="1:13">
      <c r="A1682" s="176"/>
      <c r="B1682" s="176"/>
      <c r="C1682" s="582"/>
      <c r="D1682" s="582"/>
      <c r="E1682" s="582"/>
      <c r="F1682" s="582"/>
      <c r="G1682" s="582"/>
      <c r="H1682" s="582"/>
      <c r="I1682" s="582"/>
      <c r="J1682" s="582"/>
      <c r="K1682" s="582"/>
      <c r="L1682" s="582"/>
      <c r="M1682" s="582"/>
    </row>
    <row r="1683" spans="1:13">
      <c r="A1683" s="176"/>
      <c r="B1683" s="176"/>
      <c r="C1683" s="582"/>
      <c r="D1683" s="582"/>
      <c r="E1683" s="582"/>
      <c r="F1683" s="582"/>
      <c r="G1683" s="582"/>
      <c r="H1683" s="582"/>
      <c r="I1683" s="582"/>
      <c r="J1683" s="582"/>
      <c r="K1683" s="582"/>
      <c r="L1683" s="582"/>
      <c r="M1683" s="582"/>
    </row>
    <row r="1684" spans="1:13">
      <c r="A1684" s="176"/>
      <c r="B1684" s="176"/>
      <c r="C1684" s="582"/>
      <c r="D1684" s="582"/>
      <c r="E1684" s="582"/>
      <c r="F1684" s="582"/>
      <c r="G1684" s="582"/>
      <c r="H1684" s="582"/>
      <c r="I1684" s="582"/>
      <c r="J1684" s="582"/>
      <c r="K1684" s="582"/>
      <c r="L1684" s="582"/>
      <c r="M1684" s="582"/>
    </row>
    <row r="1685" spans="1:13">
      <c r="A1685" s="530" t="s">
        <v>1398</v>
      </c>
      <c r="B1685" s="530"/>
      <c r="C1685" s="530"/>
      <c r="D1685" s="530"/>
      <c r="E1685" s="530"/>
      <c r="F1685" s="530"/>
      <c r="G1685" s="530"/>
      <c r="H1685" s="530"/>
      <c r="I1685" s="530"/>
      <c r="J1685" s="530"/>
      <c r="K1685" s="530"/>
      <c r="L1685" s="530"/>
      <c r="M1685" s="530" t="s">
        <v>1495</v>
      </c>
    </row>
    <row r="1686" spans="1:13">
      <c r="A1686" s="530" t="s">
        <v>2923</v>
      </c>
      <c r="B1686" s="530"/>
      <c r="C1686" s="530"/>
      <c r="D1686" s="530"/>
      <c r="E1686" s="530"/>
      <c r="F1686" s="530"/>
      <c r="G1686" s="530"/>
      <c r="H1686" s="530"/>
      <c r="I1686" s="530"/>
      <c r="J1686" s="530"/>
      <c r="K1686" s="530"/>
      <c r="L1686" s="530"/>
      <c r="M1686" s="530"/>
    </row>
    <row r="1687" spans="1:13">
      <c r="A1687" s="530"/>
      <c r="B1687" s="530"/>
    </row>
    <row r="1688" spans="1:13" ht="15.75">
      <c r="A1688" s="531" t="s">
        <v>2924</v>
      </c>
      <c r="B1688" s="531"/>
      <c r="C1688" s="531"/>
      <c r="D1688" s="531"/>
      <c r="E1688" s="531"/>
      <c r="F1688" s="531"/>
      <c r="G1688" s="531"/>
      <c r="H1688" s="531"/>
      <c r="I1688" s="531"/>
      <c r="J1688" s="531"/>
      <c r="K1688" s="531"/>
      <c r="L1688" s="531"/>
      <c r="M1688" s="531"/>
    </row>
    <row r="1689" spans="1:13">
      <c r="A1689" s="63"/>
      <c r="B1689" s="63"/>
      <c r="C1689" s="63"/>
      <c r="D1689" s="63"/>
      <c r="E1689" s="63"/>
      <c r="F1689" s="63"/>
      <c r="G1689" s="63"/>
      <c r="H1689" s="63"/>
      <c r="I1689" s="63"/>
      <c r="J1689" s="63"/>
      <c r="K1689" s="63"/>
    </row>
    <row r="1690" spans="1:13" ht="16.5">
      <c r="A1690" s="606" t="s">
        <v>1166</v>
      </c>
      <c r="B1690" s="606"/>
      <c r="C1690" s="606"/>
      <c r="D1690" s="606"/>
      <c r="E1690" s="606"/>
      <c r="F1690" s="606"/>
      <c r="G1690" s="606"/>
      <c r="H1690" s="606"/>
      <c r="I1690" s="606"/>
      <c r="J1690" s="606"/>
      <c r="K1690" s="606"/>
      <c r="L1690" s="606"/>
      <c r="M1690" s="606"/>
    </row>
    <row r="1691" spans="1:13">
      <c r="A1691" s="533" t="s">
        <v>1167</v>
      </c>
      <c r="B1691" s="533"/>
      <c r="C1691" s="533"/>
      <c r="D1691" s="533"/>
      <c r="E1691" s="533"/>
      <c r="F1691" s="533"/>
      <c r="G1691" s="533"/>
      <c r="H1691" s="533"/>
      <c r="I1691" s="533"/>
      <c r="J1691" s="533"/>
      <c r="K1691" s="533"/>
      <c r="L1691" s="533"/>
      <c r="M1691" s="533"/>
    </row>
    <row r="1692" spans="1:13">
      <c r="A1692" s="63"/>
      <c r="B1692" s="63"/>
      <c r="C1692" s="63"/>
      <c r="D1692" s="63"/>
      <c r="E1692" s="63"/>
      <c r="F1692" s="534"/>
      <c r="G1692" s="534"/>
      <c r="H1692" s="63"/>
      <c r="I1692" s="63"/>
      <c r="J1692" s="63"/>
      <c r="K1692" s="63"/>
    </row>
    <row r="1693" spans="1:13">
      <c r="A1693" s="63" t="s">
        <v>1168</v>
      </c>
      <c r="B1693" s="63" t="s">
        <v>585</v>
      </c>
      <c r="C1693" s="63"/>
      <c r="D1693" s="63"/>
      <c r="E1693" s="63"/>
      <c r="F1693" s="63"/>
      <c r="G1693" s="63"/>
      <c r="H1693" s="63"/>
      <c r="I1693" s="63"/>
      <c r="J1693" s="63"/>
      <c r="K1693" s="63"/>
      <c r="L1693" s="63"/>
      <c r="M1693" s="63"/>
    </row>
    <row r="1694" spans="1:13">
      <c r="A1694" s="63"/>
      <c r="B1694" s="63"/>
      <c r="C1694" s="63"/>
      <c r="D1694" s="63"/>
      <c r="E1694" s="63"/>
      <c r="F1694" s="63"/>
      <c r="G1694" s="63"/>
      <c r="H1694" s="63"/>
      <c r="I1694" s="63"/>
      <c r="J1694" s="63"/>
      <c r="K1694" s="63"/>
      <c r="L1694" s="63"/>
      <c r="M1694" s="63"/>
    </row>
    <row r="1695" spans="1:13">
      <c r="A1695" s="63" t="s">
        <v>1500</v>
      </c>
      <c r="B1695" s="63" t="s">
        <v>2925</v>
      </c>
      <c r="C1695" s="63"/>
      <c r="D1695" s="63"/>
      <c r="E1695" s="63"/>
      <c r="F1695" s="63"/>
      <c r="G1695" s="63"/>
      <c r="H1695" s="63"/>
      <c r="I1695" s="63"/>
      <c r="J1695" s="63"/>
      <c r="K1695" s="63"/>
      <c r="L1695" s="63"/>
      <c r="M1695" s="63"/>
    </row>
    <row r="1696" spans="1:13">
      <c r="A1696" s="63"/>
      <c r="B1696" s="63" t="s">
        <v>2926</v>
      </c>
      <c r="C1696" s="63"/>
      <c r="D1696" s="63"/>
      <c r="E1696" s="63"/>
      <c r="F1696" s="63"/>
      <c r="G1696" s="63"/>
      <c r="H1696" s="63"/>
      <c r="I1696" s="63"/>
      <c r="J1696" s="63"/>
      <c r="K1696" s="63"/>
      <c r="L1696" s="63"/>
      <c r="M1696" s="63"/>
    </row>
    <row r="1697" spans="1:13">
      <c r="A1697" s="63" t="s">
        <v>1502</v>
      </c>
      <c r="B1697" s="63" t="s">
        <v>2218</v>
      </c>
      <c r="C1697" s="63"/>
      <c r="D1697" s="63"/>
      <c r="E1697" s="63"/>
      <c r="F1697" s="63"/>
      <c r="G1697" s="63"/>
      <c r="H1697" s="63"/>
      <c r="I1697" s="63"/>
      <c r="J1697" s="63"/>
      <c r="K1697" s="63"/>
      <c r="L1697" s="63"/>
      <c r="M1697" s="63"/>
    </row>
    <row r="1698" spans="1:13">
      <c r="A1698" s="63"/>
      <c r="B1698" s="63" t="s">
        <v>2219</v>
      </c>
      <c r="C1698" s="63"/>
      <c r="D1698" s="63"/>
      <c r="E1698" s="63"/>
      <c r="F1698" s="63"/>
      <c r="G1698" s="63"/>
      <c r="H1698" s="63"/>
      <c r="I1698" s="63"/>
      <c r="J1698" s="63"/>
      <c r="K1698" s="63"/>
      <c r="L1698" s="63"/>
      <c r="M1698" s="63"/>
    </row>
    <row r="1699" spans="1:13">
      <c r="A1699" s="63"/>
      <c r="B1699" s="63" t="s">
        <v>2220</v>
      </c>
      <c r="C1699" s="63"/>
      <c r="D1699" s="63"/>
      <c r="E1699" s="63"/>
      <c r="F1699" s="63"/>
      <c r="G1699" s="63"/>
      <c r="H1699" s="63"/>
      <c r="I1699" s="63"/>
      <c r="J1699" s="63"/>
      <c r="K1699" s="63"/>
      <c r="L1699" s="63"/>
      <c r="M1699" s="63"/>
    </row>
    <row r="1700" spans="1:13">
      <c r="A1700" s="63"/>
      <c r="B1700" s="63" t="s">
        <v>2221</v>
      </c>
      <c r="C1700" s="63"/>
      <c r="D1700" s="63"/>
      <c r="E1700" s="63"/>
      <c r="F1700" s="63"/>
      <c r="G1700" s="63"/>
      <c r="H1700" s="63"/>
      <c r="I1700" s="63"/>
      <c r="J1700" s="63"/>
      <c r="K1700" s="63"/>
      <c r="L1700" s="63"/>
      <c r="M1700" s="63"/>
    </row>
    <row r="1701" spans="1:13">
      <c r="A1701" s="63" t="s">
        <v>2927</v>
      </c>
      <c r="B1701" s="63"/>
      <c r="C1701" s="63"/>
      <c r="D1701" s="63"/>
      <c r="E1701" s="63"/>
      <c r="F1701" s="63"/>
      <c r="G1701" s="63"/>
      <c r="H1701" s="63"/>
      <c r="I1701" s="63"/>
      <c r="J1701" s="63"/>
      <c r="K1701" s="63"/>
      <c r="L1701" s="63"/>
      <c r="M1701" s="63"/>
    </row>
    <row r="1702" spans="1:13">
      <c r="A1702" s="81"/>
      <c r="B1702" s="81"/>
      <c r="C1702" s="81"/>
      <c r="D1702" s="81"/>
      <c r="E1702" s="81"/>
      <c r="F1702" s="81"/>
      <c r="G1702" s="81"/>
      <c r="H1702" s="81"/>
      <c r="I1702" s="81"/>
      <c r="J1702" s="81"/>
      <c r="K1702" s="81"/>
      <c r="L1702" s="81"/>
      <c r="M1702" s="81"/>
    </row>
    <row r="1703" spans="1:13">
      <c r="A1703" s="535" t="s">
        <v>1184</v>
      </c>
      <c r="B1703" s="554"/>
      <c r="C1703" s="535"/>
      <c r="D1703" s="554" t="s">
        <v>1185</v>
      </c>
      <c r="E1703" s="554" t="s">
        <v>1186</v>
      </c>
      <c r="F1703" s="549" t="s">
        <v>1187</v>
      </c>
      <c r="G1703" s="536"/>
      <c r="H1703" s="536"/>
      <c r="I1703" s="536"/>
      <c r="J1703" s="536"/>
      <c r="K1703" s="536"/>
      <c r="L1703" s="536"/>
      <c r="M1703" s="537"/>
    </row>
    <row r="1704" spans="1:13">
      <c r="A1704" s="538" t="s">
        <v>1188</v>
      </c>
      <c r="B1704" s="543" t="s">
        <v>311</v>
      </c>
      <c r="C1704" s="538" t="s">
        <v>1189</v>
      </c>
      <c r="D1704" s="538" t="s">
        <v>1190</v>
      </c>
      <c r="E1704" s="543" t="s">
        <v>1191</v>
      </c>
      <c r="F1704" s="539" t="s">
        <v>1192</v>
      </c>
      <c r="G1704" s="540"/>
      <c r="H1704" s="539" t="s">
        <v>1193</v>
      </c>
      <c r="I1704" s="540"/>
      <c r="J1704" s="539" t="s">
        <v>1194</v>
      </c>
      <c r="K1704" s="540"/>
      <c r="L1704" s="539" t="s">
        <v>1195</v>
      </c>
      <c r="M1704" s="540"/>
    </row>
    <row r="1705" spans="1:13">
      <c r="A1705" s="541" t="s">
        <v>11</v>
      </c>
      <c r="B1705" s="543"/>
      <c r="C1705" s="538"/>
      <c r="D1705" s="538"/>
      <c r="E1705" s="543"/>
      <c r="F1705" s="542"/>
      <c r="G1705" s="543"/>
      <c r="H1705" s="542"/>
      <c r="I1705" s="543"/>
      <c r="J1705" s="542"/>
      <c r="K1705" s="543"/>
      <c r="L1705" s="542"/>
      <c r="M1705" s="543"/>
    </row>
    <row r="1706" spans="1:13">
      <c r="A1706" s="545">
        <v>1</v>
      </c>
      <c r="B1706" s="545">
        <v>2</v>
      </c>
      <c r="C1706" s="545">
        <v>3</v>
      </c>
      <c r="D1706" s="545">
        <v>4</v>
      </c>
      <c r="E1706" s="545">
        <v>5</v>
      </c>
      <c r="F1706" s="546"/>
      <c r="G1706" s="547">
        <v>6</v>
      </c>
      <c r="H1706" s="546"/>
      <c r="I1706" s="547">
        <v>7</v>
      </c>
      <c r="J1706" s="546"/>
      <c r="K1706" s="547">
        <v>8</v>
      </c>
      <c r="L1706" s="546"/>
      <c r="M1706" s="547">
        <v>9</v>
      </c>
    </row>
    <row r="1707" spans="1:13">
      <c r="A1707" s="39"/>
      <c r="B1707" s="246" t="s">
        <v>2928</v>
      </c>
      <c r="C1707" s="242" t="s">
        <v>2929</v>
      </c>
      <c r="D1707" s="39"/>
      <c r="E1707" s="39"/>
      <c r="F1707" s="40"/>
      <c r="G1707" s="78"/>
      <c r="H1707" s="40"/>
      <c r="I1707" s="78"/>
      <c r="J1707" s="40"/>
      <c r="K1707" s="78"/>
      <c r="L1707" s="40"/>
      <c r="M1707" s="78"/>
    </row>
    <row r="1708" spans="1:13">
      <c r="A1708" s="124"/>
      <c r="B1708" s="246" t="s">
        <v>2930</v>
      </c>
      <c r="C1708" s="39"/>
      <c r="D1708" s="39"/>
      <c r="E1708" s="39"/>
      <c r="F1708" s="40"/>
      <c r="G1708" s="78"/>
      <c r="H1708" s="40"/>
      <c r="I1708" s="78"/>
      <c r="J1708" s="40"/>
      <c r="K1708" s="78"/>
      <c r="L1708" s="40"/>
      <c r="M1708" s="78"/>
    </row>
    <row r="1709" spans="1:13">
      <c r="A1709" s="38" t="s">
        <v>2870</v>
      </c>
      <c r="B1709" s="39" t="s">
        <v>2931</v>
      </c>
      <c r="C1709" s="39" t="s">
        <v>2932</v>
      </c>
      <c r="D1709" s="39" t="s">
        <v>2933</v>
      </c>
      <c r="E1709" s="39" t="s">
        <v>2934</v>
      </c>
      <c r="F1709" s="40"/>
      <c r="G1709" s="78"/>
      <c r="H1709" s="40"/>
      <c r="I1709" s="78"/>
      <c r="J1709" s="40"/>
      <c r="K1709" s="78"/>
      <c r="L1709" s="40"/>
      <c r="M1709" s="78"/>
    </row>
    <row r="1710" spans="1:13">
      <c r="A1710" s="38" t="s">
        <v>1200</v>
      </c>
      <c r="B1710" s="39"/>
      <c r="C1710" s="39"/>
      <c r="D1710" s="39" t="s">
        <v>2935</v>
      </c>
      <c r="E1710" s="39" t="s">
        <v>1585</v>
      </c>
      <c r="F1710" s="40"/>
      <c r="G1710" s="78"/>
      <c r="H1710" s="40"/>
      <c r="I1710" s="78"/>
      <c r="J1710" s="40"/>
      <c r="K1710" s="78"/>
      <c r="L1710" s="40"/>
      <c r="M1710" s="78"/>
    </row>
    <row r="1711" spans="1:13">
      <c r="A1711" s="38">
        <v>8000</v>
      </c>
      <c r="B1711" s="39" t="s">
        <v>2936</v>
      </c>
      <c r="C1711" s="39" t="s">
        <v>2937</v>
      </c>
      <c r="D1711" s="39" t="s">
        <v>2938</v>
      </c>
      <c r="E1711" s="39" t="s">
        <v>2934</v>
      </c>
      <c r="F1711" s="40"/>
      <c r="G1711" s="78"/>
      <c r="H1711" s="40"/>
      <c r="I1711" s="78"/>
      <c r="J1711" s="40"/>
      <c r="K1711" s="78"/>
      <c r="L1711" s="40"/>
      <c r="M1711" s="78"/>
    </row>
    <row r="1712" spans="1:13">
      <c r="A1712" s="38">
        <v>4421</v>
      </c>
      <c r="B1712" s="39"/>
      <c r="C1712" s="39"/>
      <c r="D1712" s="39" t="s">
        <v>2661</v>
      </c>
      <c r="E1712" s="39" t="s">
        <v>1585</v>
      </c>
      <c r="F1712" s="40"/>
      <c r="G1712" s="78"/>
      <c r="H1712" s="40"/>
      <c r="I1712" s="78"/>
      <c r="J1712" s="40"/>
      <c r="K1712" s="78"/>
      <c r="L1712" s="40"/>
      <c r="M1712" s="78"/>
    </row>
    <row r="1713" spans="1:13">
      <c r="A1713" s="39"/>
      <c r="B1713" s="39" t="s">
        <v>2939</v>
      </c>
      <c r="C1713" s="39" t="s">
        <v>2940</v>
      </c>
      <c r="D1713" s="607" t="s">
        <v>2941</v>
      </c>
      <c r="E1713" s="39"/>
      <c r="F1713" s="40"/>
      <c r="G1713" s="78"/>
      <c r="H1713" s="40"/>
      <c r="I1713" s="78"/>
      <c r="J1713" s="40"/>
      <c r="K1713" s="78"/>
      <c r="L1713" s="40"/>
      <c r="M1713" s="78"/>
    </row>
    <row r="1714" spans="1:13">
      <c r="A1714" s="39"/>
      <c r="B1714" s="39" t="s">
        <v>2942</v>
      </c>
      <c r="C1714" s="39" t="s">
        <v>2943</v>
      </c>
      <c r="D1714" s="39" t="s">
        <v>2944</v>
      </c>
      <c r="E1714" s="39"/>
      <c r="F1714" s="40"/>
      <c r="G1714" s="78"/>
      <c r="H1714" s="40"/>
      <c r="I1714" s="78"/>
      <c r="J1714" s="40"/>
      <c r="K1714" s="78"/>
      <c r="L1714" s="40"/>
      <c r="M1714" s="78"/>
    </row>
    <row r="1715" spans="1:13">
      <c r="A1715" s="39"/>
      <c r="B1715" s="39" t="s">
        <v>2945</v>
      </c>
      <c r="C1715" s="39" t="s">
        <v>2946</v>
      </c>
      <c r="D1715" s="39" t="s">
        <v>2947</v>
      </c>
      <c r="E1715" s="39" t="s">
        <v>2948</v>
      </c>
      <c r="F1715" s="40"/>
      <c r="G1715" s="78"/>
      <c r="H1715" s="40"/>
      <c r="I1715" s="78"/>
      <c r="J1715" s="40"/>
      <c r="K1715" s="78"/>
      <c r="L1715" s="40"/>
      <c r="M1715" s="78"/>
    </row>
    <row r="1716" spans="1:13">
      <c r="A1716" s="47"/>
      <c r="B1716" s="47" t="s">
        <v>2949</v>
      </c>
      <c r="C1716" s="47"/>
      <c r="D1716" s="47" t="s">
        <v>2950</v>
      </c>
      <c r="E1716" s="47" t="s">
        <v>1585</v>
      </c>
      <c r="F1716" s="80"/>
      <c r="G1716" s="248"/>
      <c r="H1716" s="80"/>
      <c r="I1716" s="248"/>
      <c r="J1716" s="80"/>
      <c r="K1716" s="248"/>
      <c r="L1716" s="80"/>
      <c r="M1716" s="248"/>
    </row>
    <row r="1717" spans="1:13">
      <c r="A1717" s="39"/>
      <c r="B1717" s="246" t="s">
        <v>2951</v>
      </c>
      <c r="C1717" s="39"/>
      <c r="D1717" s="39"/>
      <c r="E1717" s="39"/>
      <c r="F1717" s="40"/>
      <c r="G1717" s="78"/>
      <c r="H1717" s="40"/>
      <c r="I1717" s="78"/>
      <c r="J1717" s="40"/>
      <c r="K1717" s="78"/>
      <c r="L1717" s="40"/>
      <c r="M1717" s="78"/>
    </row>
    <row r="1718" spans="1:13">
      <c r="A1718" s="39"/>
      <c r="B1718" s="246" t="s">
        <v>2952</v>
      </c>
      <c r="C1718" s="39"/>
      <c r="D1718" s="39"/>
      <c r="E1718" s="39"/>
      <c r="F1718" s="40"/>
      <c r="G1718" s="78"/>
      <c r="H1718" s="40"/>
      <c r="I1718" s="78"/>
      <c r="J1718" s="40"/>
      <c r="K1718" s="78"/>
      <c r="L1718" s="40"/>
      <c r="M1718" s="78"/>
    </row>
    <row r="1719" spans="1:13">
      <c r="A1719" s="39"/>
      <c r="B1719" s="39" t="s">
        <v>2953</v>
      </c>
      <c r="C1719" s="39" t="s">
        <v>2954</v>
      </c>
      <c r="D1719" s="39" t="s">
        <v>2955</v>
      </c>
      <c r="E1719" s="39" t="s">
        <v>2934</v>
      </c>
      <c r="F1719" s="40"/>
      <c r="G1719" s="78"/>
      <c r="H1719" s="40"/>
      <c r="I1719" s="78"/>
      <c r="J1719" s="40"/>
      <c r="K1719" s="78"/>
      <c r="L1719" s="40"/>
      <c r="M1719" s="78"/>
    </row>
    <row r="1720" spans="1:13">
      <c r="A1720" s="39"/>
      <c r="B1720" s="39"/>
      <c r="C1720" s="39"/>
      <c r="D1720" s="39" t="s">
        <v>2956</v>
      </c>
      <c r="E1720" s="39" t="s">
        <v>1585</v>
      </c>
      <c r="F1720" s="40"/>
      <c r="G1720" s="78"/>
      <c r="H1720" s="40"/>
      <c r="I1720" s="78"/>
      <c r="J1720" s="40"/>
      <c r="K1720" s="78"/>
      <c r="L1720" s="40"/>
      <c r="M1720" s="78"/>
    </row>
    <row r="1721" spans="1:13" ht="12" customHeight="1">
      <c r="A1721" s="47"/>
      <c r="B1721" s="47"/>
      <c r="C1721" s="47"/>
      <c r="D1721" s="47"/>
      <c r="E1721" s="47"/>
      <c r="F1721" s="80"/>
      <c r="G1721" s="248"/>
      <c r="H1721" s="81"/>
      <c r="I1721" s="248"/>
      <c r="J1721" s="80"/>
      <c r="K1721" s="248"/>
      <c r="L1721" s="80"/>
      <c r="M1721" s="248"/>
    </row>
    <row r="1724" spans="1:13">
      <c r="A1724" s="530" t="s">
        <v>1398</v>
      </c>
      <c r="B1724" s="530"/>
      <c r="C1724" s="6"/>
      <c r="D1724" s="6"/>
      <c r="E1724" s="6"/>
      <c r="F1724" s="6"/>
      <c r="G1724" s="6"/>
      <c r="H1724" s="6"/>
      <c r="I1724" s="6"/>
      <c r="J1724" s="6"/>
      <c r="K1724" s="6"/>
      <c r="L1724" s="6"/>
      <c r="M1724" s="6"/>
    </row>
    <row r="1725" spans="1:13">
      <c r="A1725" s="530" t="s">
        <v>2957</v>
      </c>
      <c r="B1725" s="530"/>
      <c r="C1725" s="6"/>
      <c r="D1725" s="6"/>
      <c r="E1725" s="6"/>
      <c r="F1725" s="6"/>
      <c r="G1725" s="6"/>
      <c r="H1725" s="6"/>
      <c r="I1725" s="6"/>
      <c r="J1725" s="6"/>
      <c r="K1725" s="6"/>
      <c r="L1725" s="6"/>
      <c r="M1725" s="6"/>
    </row>
    <row r="1726" spans="1:13">
      <c r="A1726" s="6"/>
      <c r="B1726" s="6"/>
      <c r="C1726" s="6"/>
      <c r="D1726" s="6"/>
      <c r="E1726" s="6"/>
      <c r="F1726" s="6"/>
      <c r="G1726" s="6"/>
      <c r="H1726" s="6"/>
      <c r="I1726" s="6"/>
      <c r="J1726" s="6"/>
      <c r="K1726" s="6"/>
      <c r="L1726" s="6"/>
      <c r="M1726" s="6"/>
    </row>
    <row r="1727" spans="1:13">
      <c r="A1727" s="535" t="s">
        <v>1184</v>
      </c>
      <c r="B1727" s="554"/>
      <c r="C1727" s="535"/>
      <c r="D1727" s="554" t="s">
        <v>1185</v>
      </c>
      <c r="E1727" s="554" t="s">
        <v>1186</v>
      </c>
      <c r="F1727" s="549" t="s">
        <v>1187</v>
      </c>
      <c r="G1727" s="536"/>
      <c r="H1727" s="536"/>
      <c r="I1727" s="536"/>
      <c r="J1727" s="536"/>
      <c r="K1727" s="536"/>
      <c r="L1727" s="536"/>
      <c r="M1727" s="537"/>
    </row>
    <row r="1728" spans="1:13">
      <c r="A1728" s="538" t="s">
        <v>1188</v>
      </c>
      <c r="B1728" s="543" t="s">
        <v>311</v>
      </c>
      <c r="C1728" s="538" t="s">
        <v>1189</v>
      </c>
      <c r="D1728" s="538" t="s">
        <v>1190</v>
      </c>
      <c r="E1728" s="543" t="s">
        <v>1191</v>
      </c>
      <c r="F1728" s="539" t="s">
        <v>1192</v>
      </c>
      <c r="G1728" s="540"/>
      <c r="H1728" s="539" t="s">
        <v>1193</v>
      </c>
      <c r="I1728" s="540"/>
      <c r="J1728" s="539" t="s">
        <v>1194</v>
      </c>
      <c r="K1728" s="540"/>
      <c r="L1728" s="555" t="s">
        <v>1195</v>
      </c>
      <c r="M1728" s="540"/>
    </row>
    <row r="1729" spans="1:13">
      <c r="A1729" s="541" t="s">
        <v>11</v>
      </c>
      <c r="B1729" s="543"/>
      <c r="C1729" s="538"/>
      <c r="D1729" s="538"/>
      <c r="E1729" s="543"/>
      <c r="F1729" s="542"/>
      <c r="G1729" s="543"/>
      <c r="H1729" s="544"/>
      <c r="I1729" s="543"/>
      <c r="J1729" s="544"/>
      <c r="K1729" s="543"/>
      <c r="L1729" s="544"/>
      <c r="M1729" s="543"/>
    </row>
    <row r="1730" spans="1:13">
      <c r="A1730" s="104">
        <v>1</v>
      </c>
      <c r="B1730" s="604">
        <v>2</v>
      </c>
      <c r="C1730" s="604">
        <v>3</v>
      </c>
      <c r="D1730" s="604">
        <v>4</v>
      </c>
      <c r="E1730" s="604">
        <v>5</v>
      </c>
      <c r="F1730" s="107"/>
      <c r="G1730" s="604">
        <v>6</v>
      </c>
      <c r="H1730" s="107"/>
      <c r="I1730" s="604">
        <v>7</v>
      </c>
      <c r="J1730" s="107"/>
      <c r="K1730" s="604">
        <v>8</v>
      </c>
      <c r="L1730" s="107"/>
      <c r="M1730" s="604">
        <v>9</v>
      </c>
    </row>
    <row r="1731" spans="1:13">
      <c r="A1731" s="59"/>
      <c r="B1731" s="221" t="s">
        <v>2958</v>
      </c>
      <c r="C1731" s="221" t="s">
        <v>2959</v>
      </c>
      <c r="D1731" s="221" t="s">
        <v>2960</v>
      </c>
      <c r="E1731" s="221" t="s">
        <v>2961</v>
      </c>
      <c r="F1731" s="222"/>
      <c r="G1731" s="221"/>
      <c r="H1731" s="222"/>
      <c r="I1731" s="221"/>
      <c r="J1731" s="222"/>
      <c r="K1731" s="221"/>
      <c r="L1731" s="222"/>
      <c r="M1731" s="221"/>
    </row>
    <row r="1732" spans="1:13">
      <c r="A1732" s="39"/>
      <c r="B1732" s="78" t="s">
        <v>2962</v>
      </c>
      <c r="C1732" s="78" t="s">
        <v>2963</v>
      </c>
      <c r="D1732" s="78" t="s">
        <v>2964</v>
      </c>
      <c r="E1732" s="78" t="s">
        <v>1585</v>
      </c>
      <c r="F1732" s="52"/>
      <c r="G1732" s="78"/>
      <c r="H1732" s="52"/>
      <c r="I1732" s="78"/>
      <c r="J1732" s="52"/>
      <c r="K1732" s="78"/>
      <c r="L1732" s="52"/>
      <c r="M1732" s="78"/>
    </row>
    <row r="1733" spans="1:13">
      <c r="A1733" s="47"/>
      <c r="B1733" s="248" t="s">
        <v>2965</v>
      </c>
      <c r="C1733" s="248"/>
      <c r="D1733" s="248"/>
      <c r="E1733" s="248"/>
      <c r="F1733" s="81"/>
      <c r="G1733" s="248"/>
      <c r="H1733" s="81"/>
      <c r="I1733" s="248"/>
      <c r="J1733" s="81"/>
      <c r="K1733" s="248"/>
      <c r="L1733" s="81"/>
      <c r="M1733" s="248"/>
    </row>
    <row r="1734" spans="1:13">
      <c r="A1734" s="39"/>
      <c r="B1734" s="78" t="s">
        <v>2966</v>
      </c>
      <c r="C1734" s="78"/>
      <c r="D1734" s="78"/>
      <c r="E1734" s="78"/>
      <c r="F1734" s="52"/>
      <c r="G1734" s="78"/>
      <c r="H1734" s="52"/>
      <c r="I1734" s="78"/>
      <c r="J1734" s="52"/>
      <c r="K1734" s="78"/>
      <c r="L1734" s="52"/>
      <c r="M1734" s="78"/>
    </row>
    <row r="1735" spans="1:13">
      <c r="A1735" s="39"/>
      <c r="B1735" s="78" t="s">
        <v>2967</v>
      </c>
      <c r="C1735" s="78"/>
      <c r="D1735" s="78"/>
      <c r="E1735" s="78"/>
      <c r="F1735" s="52"/>
      <c r="G1735" s="78"/>
      <c r="H1735" s="52"/>
      <c r="I1735" s="78"/>
      <c r="J1735" s="52"/>
      <c r="K1735" s="78"/>
      <c r="L1735" s="52"/>
      <c r="M1735" s="78"/>
    </row>
    <row r="1736" spans="1:13">
      <c r="A1736" s="39"/>
      <c r="B1736" s="78" t="s">
        <v>2968</v>
      </c>
      <c r="C1736" s="78" t="s">
        <v>2969</v>
      </c>
      <c r="D1736" s="78" t="s">
        <v>2970</v>
      </c>
      <c r="E1736" s="78" t="s">
        <v>2971</v>
      </c>
      <c r="F1736" s="52"/>
      <c r="G1736" s="78"/>
      <c r="H1736" s="52"/>
      <c r="I1736" s="78"/>
      <c r="J1736" s="52"/>
      <c r="K1736" s="78"/>
      <c r="L1736" s="52"/>
      <c r="M1736" s="78"/>
    </row>
    <row r="1737" spans="1:13">
      <c r="A1737" s="39"/>
      <c r="B1737" s="78"/>
      <c r="C1737" s="78"/>
      <c r="D1737" s="78" t="s">
        <v>2972</v>
      </c>
      <c r="E1737" s="78" t="s">
        <v>1585</v>
      </c>
      <c r="F1737" s="52"/>
      <c r="G1737" s="78"/>
      <c r="H1737" s="52"/>
      <c r="I1737" s="78"/>
      <c r="J1737" s="52"/>
      <c r="K1737" s="78"/>
      <c r="L1737" s="52"/>
      <c r="M1737" s="78"/>
    </row>
    <row r="1738" spans="1:13">
      <c r="A1738" s="39"/>
      <c r="B1738" s="78"/>
      <c r="C1738" s="78"/>
      <c r="D1738" s="78"/>
      <c r="E1738" s="78"/>
      <c r="F1738" s="52"/>
      <c r="G1738" s="78"/>
      <c r="H1738" s="52"/>
      <c r="I1738" s="78"/>
      <c r="J1738" s="52"/>
      <c r="K1738" s="78"/>
      <c r="L1738" s="52"/>
      <c r="M1738" s="78"/>
    </row>
    <row r="1739" spans="1:13">
      <c r="A1739" s="39"/>
      <c r="B1739" s="78" t="s">
        <v>2973</v>
      </c>
      <c r="C1739" s="78" t="s">
        <v>2974</v>
      </c>
      <c r="D1739" s="78" t="s">
        <v>2975</v>
      </c>
      <c r="E1739" s="78" t="s">
        <v>2971</v>
      </c>
      <c r="F1739" s="52"/>
      <c r="G1739" s="78"/>
      <c r="H1739" s="52"/>
      <c r="I1739" s="78"/>
      <c r="J1739" s="52"/>
      <c r="K1739" s="78"/>
      <c r="L1739" s="52"/>
      <c r="M1739" s="78"/>
    </row>
    <row r="1740" spans="1:13">
      <c r="A1740" s="39"/>
      <c r="B1740" s="78"/>
      <c r="C1740" s="78"/>
      <c r="D1740" s="78" t="s">
        <v>2976</v>
      </c>
      <c r="E1740" s="78" t="s">
        <v>1583</v>
      </c>
      <c r="F1740" s="52"/>
      <c r="G1740" s="78"/>
      <c r="H1740" s="52"/>
      <c r="I1740" s="78"/>
      <c r="J1740" s="52"/>
      <c r="K1740" s="78"/>
      <c r="L1740" s="52"/>
      <c r="M1740" s="78"/>
    </row>
    <row r="1741" spans="1:13">
      <c r="A1741" s="39"/>
      <c r="B1741" s="78"/>
      <c r="C1741" s="78"/>
      <c r="D1741" s="78"/>
      <c r="E1741" s="78"/>
      <c r="F1741" s="52"/>
      <c r="G1741" s="78"/>
      <c r="H1741" s="52"/>
      <c r="I1741" s="78"/>
      <c r="J1741" s="52"/>
      <c r="K1741" s="78"/>
      <c r="L1741" s="52"/>
      <c r="M1741" s="78"/>
    </row>
    <row r="1742" spans="1:13">
      <c r="A1742" s="39"/>
      <c r="B1742" s="78" t="s">
        <v>2977</v>
      </c>
      <c r="C1742" s="78" t="s">
        <v>2978</v>
      </c>
      <c r="D1742" s="78" t="s">
        <v>2979</v>
      </c>
      <c r="E1742" s="78" t="s">
        <v>2971</v>
      </c>
      <c r="F1742" s="52"/>
      <c r="G1742" s="78"/>
      <c r="H1742" s="52"/>
      <c r="I1742" s="78"/>
      <c r="J1742" s="52"/>
      <c r="K1742" s="78"/>
      <c r="L1742" s="52"/>
      <c r="M1742" s="78"/>
    </row>
    <row r="1743" spans="1:13">
      <c r="A1743" s="39"/>
      <c r="B1743" s="78"/>
      <c r="C1743" s="78"/>
      <c r="D1743" s="78" t="s">
        <v>2980</v>
      </c>
      <c r="E1743" s="78" t="s">
        <v>1585</v>
      </c>
      <c r="F1743" s="52"/>
      <c r="G1743" s="78"/>
      <c r="H1743" s="52"/>
      <c r="I1743" s="78"/>
      <c r="J1743" s="52"/>
      <c r="K1743" s="78"/>
      <c r="L1743" s="52"/>
      <c r="M1743" s="78"/>
    </row>
    <row r="1744" spans="1:13">
      <c r="A1744" s="39"/>
      <c r="B1744" s="78"/>
      <c r="C1744" s="78"/>
      <c r="D1744" s="78"/>
      <c r="E1744" s="78"/>
      <c r="F1744" s="52"/>
      <c r="G1744" s="78"/>
      <c r="H1744" s="52"/>
      <c r="I1744" s="78"/>
      <c r="J1744" s="52"/>
      <c r="K1744" s="78"/>
      <c r="L1744" s="52"/>
      <c r="M1744" s="78"/>
    </row>
    <row r="1745" spans="1:13">
      <c r="A1745" s="39"/>
      <c r="B1745" s="78" t="s">
        <v>2981</v>
      </c>
      <c r="C1745" s="78" t="s">
        <v>2982</v>
      </c>
      <c r="D1745" s="78" t="s">
        <v>2983</v>
      </c>
      <c r="E1745" s="78" t="s">
        <v>2971</v>
      </c>
      <c r="F1745" s="52"/>
      <c r="G1745" s="78"/>
      <c r="H1745" s="52"/>
      <c r="I1745" s="78"/>
      <c r="J1745" s="52"/>
      <c r="K1745" s="78"/>
      <c r="L1745" s="52"/>
      <c r="M1745" s="78"/>
    </row>
    <row r="1746" spans="1:13">
      <c r="A1746" s="39"/>
      <c r="B1746" s="78" t="s">
        <v>2984</v>
      </c>
      <c r="C1746" s="78"/>
      <c r="D1746" s="78" t="s">
        <v>2985</v>
      </c>
      <c r="E1746" s="78" t="s">
        <v>1585</v>
      </c>
      <c r="F1746" s="52"/>
      <c r="G1746" s="78"/>
      <c r="H1746" s="52"/>
      <c r="I1746" s="78"/>
      <c r="J1746" s="52"/>
      <c r="K1746" s="78"/>
      <c r="L1746" s="52"/>
      <c r="M1746" s="78"/>
    </row>
    <row r="1747" spans="1:13">
      <c r="A1747" s="39"/>
      <c r="B1747" s="78"/>
      <c r="C1747" s="78"/>
      <c r="D1747" s="78"/>
      <c r="E1747" s="78"/>
      <c r="F1747" s="52"/>
      <c r="G1747" s="78"/>
      <c r="H1747" s="52"/>
      <c r="I1747" s="78"/>
      <c r="J1747" s="52"/>
      <c r="K1747" s="78"/>
      <c r="L1747" s="52"/>
      <c r="M1747" s="78"/>
    </row>
    <row r="1748" spans="1:13">
      <c r="A1748" s="39"/>
      <c r="B1748" s="78" t="s">
        <v>2986</v>
      </c>
      <c r="C1748" s="78" t="s">
        <v>2987</v>
      </c>
      <c r="D1748" s="39" t="s">
        <v>2988</v>
      </c>
      <c r="E1748" s="78" t="s">
        <v>2971</v>
      </c>
      <c r="F1748" s="52"/>
      <c r="G1748" s="78"/>
      <c r="H1748" s="52"/>
      <c r="I1748" s="78"/>
      <c r="J1748" s="52"/>
      <c r="K1748" s="78"/>
      <c r="L1748" s="52"/>
      <c r="M1748" s="78"/>
    </row>
    <row r="1749" spans="1:13">
      <c r="A1749" s="39"/>
      <c r="B1749" s="78"/>
      <c r="C1749" s="78"/>
      <c r="D1749" s="39"/>
      <c r="E1749" s="78" t="s">
        <v>1585</v>
      </c>
      <c r="F1749" s="52"/>
      <c r="G1749" s="78"/>
      <c r="H1749" s="52"/>
      <c r="I1749" s="78"/>
      <c r="J1749" s="52"/>
      <c r="K1749" s="78"/>
      <c r="L1749" s="52"/>
      <c r="M1749" s="78"/>
    </row>
    <row r="1750" spans="1:13">
      <c r="A1750" s="39"/>
      <c r="B1750" s="39"/>
      <c r="C1750" s="39"/>
      <c r="D1750" s="39"/>
      <c r="E1750" s="78"/>
      <c r="F1750" s="52"/>
      <c r="G1750" s="78"/>
      <c r="H1750" s="52"/>
      <c r="I1750" s="78"/>
      <c r="J1750" s="52"/>
      <c r="K1750" s="78"/>
      <c r="L1750" s="52"/>
      <c r="M1750" s="78"/>
    </row>
    <row r="1751" spans="1:13">
      <c r="A1751" s="39"/>
      <c r="B1751" s="39" t="s">
        <v>2989</v>
      </c>
      <c r="C1751" s="39" t="s">
        <v>2990</v>
      </c>
      <c r="D1751" s="39" t="s">
        <v>2991</v>
      </c>
      <c r="E1751" s="78" t="s">
        <v>2971</v>
      </c>
      <c r="F1751" s="52"/>
      <c r="G1751" s="78"/>
      <c r="H1751" s="52"/>
      <c r="I1751" s="78"/>
      <c r="J1751" s="52"/>
      <c r="K1751" s="78"/>
      <c r="L1751" s="52"/>
      <c r="M1751" s="78"/>
    </row>
    <row r="1752" spans="1:13">
      <c r="A1752" s="39"/>
      <c r="B1752" s="39"/>
      <c r="C1752" s="39" t="s">
        <v>2992</v>
      </c>
      <c r="D1752" s="39" t="s">
        <v>2993</v>
      </c>
      <c r="E1752" s="78" t="s">
        <v>1585</v>
      </c>
      <c r="F1752" s="52"/>
      <c r="G1752" s="78"/>
      <c r="H1752" s="52"/>
      <c r="I1752" s="78"/>
      <c r="J1752" s="52"/>
      <c r="K1752" s="78"/>
      <c r="L1752" s="52"/>
      <c r="M1752" s="78"/>
    </row>
    <row r="1753" spans="1:13">
      <c r="A1753" s="39"/>
      <c r="B1753" s="39"/>
      <c r="C1753" s="39"/>
      <c r="D1753" s="39"/>
      <c r="E1753" s="78"/>
      <c r="F1753" s="52"/>
      <c r="G1753" s="78"/>
      <c r="H1753" s="52"/>
      <c r="I1753" s="78"/>
      <c r="J1753" s="52"/>
      <c r="K1753" s="78"/>
      <c r="L1753" s="52"/>
      <c r="M1753" s="78"/>
    </row>
    <row r="1754" spans="1:13">
      <c r="A1754" s="39"/>
      <c r="B1754" s="39" t="s">
        <v>2994</v>
      </c>
      <c r="C1754" s="39" t="s">
        <v>2995</v>
      </c>
      <c r="D1754" s="39" t="s">
        <v>2996</v>
      </c>
      <c r="E1754" s="78" t="s">
        <v>2971</v>
      </c>
      <c r="F1754" s="52"/>
      <c r="G1754" s="78"/>
      <c r="H1754" s="52"/>
      <c r="I1754" s="78"/>
      <c r="J1754" s="52"/>
      <c r="K1754" s="78"/>
      <c r="L1754" s="52"/>
      <c r="M1754" s="78"/>
    </row>
    <row r="1755" spans="1:13">
      <c r="A1755" s="39"/>
      <c r="B1755" s="39"/>
      <c r="C1755" s="39"/>
      <c r="D1755" s="39" t="s">
        <v>2997</v>
      </c>
      <c r="E1755" s="78" t="s">
        <v>1585</v>
      </c>
      <c r="F1755" s="52"/>
      <c r="G1755" s="78"/>
      <c r="H1755" s="52"/>
      <c r="I1755" s="78"/>
      <c r="J1755" s="52"/>
      <c r="K1755" s="78"/>
      <c r="L1755" s="52"/>
      <c r="M1755" s="78"/>
    </row>
    <row r="1756" spans="1:13">
      <c r="A1756" s="39"/>
      <c r="B1756" s="39"/>
      <c r="C1756" s="39"/>
      <c r="D1756" s="39"/>
      <c r="E1756" s="78"/>
      <c r="F1756" s="52"/>
      <c r="G1756" s="78"/>
      <c r="H1756" s="52"/>
      <c r="I1756" s="78"/>
      <c r="J1756" s="52"/>
      <c r="K1756" s="78"/>
      <c r="L1756" s="52"/>
      <c r="M1756" s="78"/>
    </row>
    <row r="1757" spans="1:13">
      <c r="A1757" s="39"/>
      <c r="B1757" s="39" t="s">
        <v>2998</v>
      </c>
      <c r="C1757" s="39" t="s">
        <v>2999</v>
      </c>
      <c r="D1757" s="39"/>
      <c r="E1757" s="78"/>
      <c r="F1757" s="52"/>
      <c r="G1757" s="78"/>
      <c r="H1757" s="52"/>
      <c r="I1757" s="78"/>
      <c r="J1757" s="52"/>
      <c r="K1757" s="78"/>
      <c r="L1757" s="52"/>
      <c r="M1757" s="78"/>
    </row>
    <row r="1758" spans="1:13">
      <c r="A1758" s="39"/>
      <c r="B1758" s="39" t="s">
        <v>3000</v>
      </c>
      <c r="C1758" s="39" t="s">
        <v>1319</v>
      </c>
      <c r="D1758" s="39"/>
      <c r="E1758" s="78"/>
      <c r="F1758" s="52"/>
      <c r="G1758" s="78"/>
      <c r="H1758" s="52"/>
      <c r="I1758" s="78"/>
      <c r="J1758" s="52"/>
      <c r="K1758" s="78"/>
      <c r="L1758" s="52"/>
      <c r="M1758" s="78"/>
    </row>
    <row r="1759" spans="1:13">
      <c r="A1759" s="39"/>
      <c r="B1759" s="39"/>
      <c r="C1759" s="39"/>
      <c r="D1759" s="39"/>
      <c r="E1759" s="78"/>
      <c r="F1759" s="52"/>
      <c r="G1759" s="78"/>
      <c r="H1759" s="52"/>
      <c r="I1759" s="78"/>
      <c r="J1759" s="52"/>
      <c r="K1759" s="78"/>
      <c r="L1759" s="52"/>
      <c r="M1759" s="78"/>
    </row>
    <row r="1760" spans="1:13">
      <c r="A1760" s="47"/>
      <c r="B1760" s="47"/>
      <c r="C1760" s="47"/>
      <c r="D1760" s="47"/>
      <c r="E1760" s="248"/>
      <c r="F1760" s="81"/>
      <c r="G1760" s="248"/>
      <c r="H1760" s="81"/>
      <c r="I1760" s="248"/>
      <c r="J1760" s="81"/>
      <c r="K1760" s="248"/>
      <c r="L1760" s="81"/>
      <c r="M1760" s="248"/>
    </row>
    <row r="1761" spans="1:13">
      <c r="A1761" s="63"/>
      <c r="B1761" s="63"/>
      <c r="C1761" s="63"/>
      <c r="D1761" s="63"/>
      <c r="E1761" s="63"/>
      <c r="F1761" s="63"/>
      <c r="G1761" s="63"/>
      <c r="H1761" s="63"/>
      <c r="I1761" s="63"/>
      <c r="J1761" s="63"/>
      <c r="K1761" s="63"/>
      <c r="L1761" s="63"/>
      <c r="M1761" s="63"/>
    </row>
    <row r="1762" spans="1:13">
      <c r="A1762" s="63"/>
      <c r="B1762" s="63"/>
      <c r="C1762" s="63"/>
      <c r="D1762" s="63"/>
      <c r="E1762" s="63"/>
      <c r="F1762" s="63"/>
      <c r="G1762" s="63"/>
      <c r="H1762" s="63"/>
      <c r="I1762" s="63"/>
      <c r="J1762" s="63"/>
      <c r="K1762" s="63"/>
      <c r="L1762" s="63"/>
      <c r="M1762" s="63"/>
    </row>
    <row r="1763" spans="1:13">
      <c r="A1763" s="530" t="s">
        <v>1398</v>
      </c>
      <c r="B1763" s="530"/>
      <c r="C1763" s="6"/>
      <c r="D1763" s="6"/>
      <c r="E1763" s="6"/>
      <c r="F1763" s="6"/>
      <c r="G1763" s="6"/>
      <c r="H1763" s="6"/>
      <c r="I1763" s="6"/>
      <c r="J1763" s="6"/>
      <c r="K1763" s="6"/>
      <c r="L1763" s="6"/>
      <c r="M1763" s="6"/>
    </row>
    <row r="1764" spans="1:13">
      <c r="A1764" s="530" t="s">
        <v>3001</v>
      </c>
      <c r="B1764" s="530"/>
      <c r="C1764" s="6"/>
      <c r="D1764" s="6"/>
      <c r="E1764" s="6"/>
      <c r="F1764" s="6"/>
      <c r="G1764" s="6"/>
      <c r="H1764" s="6"/>
      <c r="I1764" s="6"/>
      <c r="J1764" s="6"/>
      <c r="K1764" s="6"/>
      <c r="L1764" s="6"/>
      <c r="M1764" s="6"/>
    </row>
    <row r="1765" spans="1:13">
      <c r="A1765" s="6"/>
      <c r="B1765" s="6"/>
      <c r="C1765" s="6"/>
      <c r="D1765" s="6"/>
      <c r="E1765" s="6"/>
      <c r="F1765" s="6"/>
      <c r="G1765" s="6"/>
      <c r="H1765" s="6"/>
      <c r="I1765" s="6"/>
      <c r="J1765" s="6"/>
      <c r="K1765" s="6"/>
      <c r="L1765" s="6"/>
      <c r="M1765" s="6"/>
    </row>
    <row r="1766" spans="1:13">
      <c r="A1766" s="535" t="s">
        <v>1184</v>
      </c>
      <c r="B1766" s="554"/>
      <c r="C1766" s="535"/>
      <c r="D1766" s="554" t="s">
        <v>1185</v>
      </c>
      <c r="E1766" s="554" t="s">
        <v>1186</v>
      </c>
      <c r="F1766" s="549" t="s">
        <v>1187</v>
      </c>
      <c r="G1766" s="536"/>
      <c r="H1766" s="536"/>
      <c r="I1766" s="536"/>
      <c r="J1766" s="536"/>
      <c r="K1766" s="536"/>
      <c r="L1766" s="536"/>
      <c r="M1766" s="537"/>
    </row>
    <row r="1767" spans="1:13">
      <c r="A1767" s="538" t="s">
        <v>1188</v>
      </c>
      <c r="B1767" s="543" t="s">
        <v>311</v>
      </c>
      <c r="C1767" s="538" t="s">
        <v>1189</v>
      </c>
      <c r="D1767" s="538" t="s">
        <v>1190</v>
      </c>
      <c r="E1767" s="543" t="s">
        <v>1191</v>
      </c>
      <c r="F1767" s="539" t="s">
        <v>1192</v>
      </c>
      <c r="G1767" s="540"/>
      <c r="H1767" s="539" t="s">
        <v>1193</v>
      </c>
      <c r="I1767" s="540"/>
      <c r="J1767" s="539" t="s">
        <v>1194</v>
      </c>
      <c r="K1767" s="540"/>
      <c r="L1767" s="555" t="s">
        <v>1195</v>
      </c>
      <c r="M1767" s="540"/>
    </row>
    <row r="1768" spans="1:13">
      <c r="A1768" s="541" t="s">
        <v>11</v>
      </c>
      <c r="B1768" s="543"/>
      <c r="C1768" s="538"/>
      <c r="D1768" s="538"/>
      <c r="E1768" s="543"/>
      <c r="F1768" s="542"/>
      <c r="G1768" s="543"/>
      <c r="H1768" s="544"/>
      <c r="I1768" s="543"/>
      <c r="J1768" s="544"/>
      <c r="K1768" s="543"/>
      <c r="L1768" s="544"/>
      <c r="M1768" s="543"/>
    </row>
    <row r="1769" spans="1:13">
      <c r="A1769" s="104">
        <v>1</v>
      </c>
      <c r="B1769" s="604">
        <v>2</v>
      </c>
      <c r="C1769" s="604">
        <v>3</v>
      </c>
      <c r="D1769" s="604">
        <v>4</v>
      </c>
      <c r="E1769" s="604">
        <v>5</v>
      </c>
      <c r="F1769" s="107"/>
      <c r="G1769" s="604">
        <v>6</v>
      </c>
      <c r="H1769" s="107"/>
      <c r="I1769" s="604">
        <v>7</v>
      </c>
      <c r="J1769" s="107"/>
      <c r="K1769" s="604">
        <v>8</v>
      </c>
      <c r="L1769" s="107"/>
      <c r="M1769" s="604">
        <v>9</v>
      </c>
    </row>
    <row r="1770" spans="1:13">
      <c r="A1770" s="39"/>
      <c r="B1770" s="78" t="s">
        <v>3002</v>
      </c>
      <c r="C1770" s="78" t="s">
        <v>3003</v>
      </c>
      <c r="D1770" s="78" t="s">
        <v>3004</v>
      </c>
      <c r="E1770" s="78" t="s">
        <v>2971</v>
      </c>
      <c r="F1770" s="52"/>
      <c r="G1770" s="78"/>
      <c r="H1770" s="52"/>
      <c r="I1770" s="78"/>
      <c r="J1770" s="52"/>
      <c r="K1770" s="78"/>
      <c r="L1770" s="52"/>
      <c r="M1770" s="78"/>
    </row>
    <row r="1771" spans="1:13">
      <c r="A1771" s="39"/>
      <c r="B1771" s="78" t="s">
        <v>3005</v>
      </c>
      <c r="C1771" s="78"/>
      <c r="D1771" s="78" t="s">
        <v>3006</v>
      </c>
      <c r="E1771" s="78" t="s">
        <v>1585</v>
      </c>
      <c r="F1771" s="52"/>
      <c r="G1771" s="78"/>
      <c r="H1771" s="52"/>
      <c r="I1771" s="78"/>
      <c r="J1771" s="52"/>
      <c r="K1771" s="78"/>
      <c r="L1771" s="52"/>
      <c r="M1771" s="78"/>
    </row>
    <row r="1772" spans="1:13">
      <c r="A1772" s="47"/>
      <c r="B1772" s="248"/>
      <c r="C1772" s="248"/>
      <c r="D1772" s="248"/>
      <c r="E1772" s="248"/>
      <c r="F1772" s="81"/>
      <c r="G1772" s="248"/>
      <c r="H1772" s="81"/>
      <c r="I1772" s="248"/>
      <c r="J1772" s="81"/>
      <c r="K1772" s="248"/>
      <c r="L1772" s="81"/>
      <c r="M1772" s="248"/>
    </row>
    <row r="1773" spans="1:13">
      <c r="A1773" s="39"/>
      <c r="B1773" s="78" t="s">
        <v>3007</v>
      </c>
      <c r="C1773" s="78" t="s">
        <v>3008</v>
      </c>
      <c r="D1773" s="78" t="s">
        <v>3009</v>
      </c>
      <c r="E1773" s="78" t="s">
        <v>2971</v>
      </c>
      <c r="F1773" s="52"/>
      <c r="G1773" s="78"/>
      <c r="H1773" s="52"/>
      <c r="I1773" s="78"/>
      <c r="J1773" s="52"/>
      <c r="K1773" s="78"/>
      <c r="L1773" s="52"/>
      <c r="M1773" s="78"/>
    </row>
    <row r="1774" spans="1:13">
      <c r="A1774" s="39"/>
      <c r="B1774" s="78"/>
      <c r="C1774" s="78"/>
      <c r="D1774" s="78"/>
      <c r="E1774" s="78" t="s">
        <v>1585</v>
      </c>
      <c r="F1774" s="52"/>
      <c r="G1774" s="78"/>
      <c r="H1774" s="52"/>
      <c r="I1774" s="78"/>
      <c r="J1774" s="52"/>
      <c r="K1774" s="78"/>
      <c r="L1774" s="52"/>
      <c r="M1774" s="78"/>
    </row>
    <row r="1775" spans="1:13">
      <c r="A1775" s="39"/>
      <c r="B1775" s="78"/>
      <c r="C1775" s="78"/>
      <c r="D1775" s="78"/>
      <c r="E1775" s="78"/>
      <c r="F1775" s="52"/>
      <c r="G1775" s="78"/>
      <c r="H1775" s="52"/>
      <c r="I1775" s="78"/>
      <c r="J1775" s="52"/>
      <c r="K1775" s="78"/>
      <c r="L1775" s="52"/>
      <c r="M1775" s="78"/>
    </row>
    <row r="1776" spans="1:13">
      <c r="A1776" s="47"/>
      <c r="B1776" s="248"/>
      <c r="C1776" s="248"/>
      <c r="D1776" s="248"/>
      <c r="E1776" s="248"/>
      <c r="F1776" s="81"/>
      <c r="G1776" s="248"/>
      <c r="H1776" s="81"/>
      <c r="I1776" s="248"/>
      <c r="J1776" s="81"/>
      <c r="K1776" s="248"/>
      <c r="L1776" s="81"/>
      <c r="M1776" s="248"/>
    </row>
    <row r="1777" spans="1:13">
      <c r="A1777" s="39"/>
      <c r="B1777" s="78" t="s">
        <v>3010</v>
      </c>
      <c r="C1777" s="78" t="s">
        <v>3011</v>
      </c>
      <c r="D1777" s="78" t="s">
        <v>3012</v>
      </c>
      <c r="E1777" s="78" t="s">
        <v>2971</v>
      </c>
      <c r="F1777" s="52"/>
      <c r="G1777" s="78"/>
      <c r="H1777" s="52"/>
      <c r="I1777" s="78"/>
      <c r="J1777" s="52"/>
      <c r="K1777" s="78"/>
      <c r="L1777" s="52"/>
      <c r="M1777" s="78"/>
    </row>
    <row r="1778" spans="1:13">
      <c r="A1778" s="39"/>
      <c r="B1778" s="78"/>
      <c r="C1778" s="78"/>
      <c r="D1778" s="78"/>
      <c r="E1778" s="78" t="s">
        <v>1585</v>
      </c>
      <c r="F1778" s="52"/>
      <c r="G1778" s="78"/>
      <c r="H1778" s="52"/>
      <c r="I1778" s="78"/>
      <c r="J1778" s="52"/>
      <c r="K1778" s="78"/>
      <c r="L1778" s="52"/>
      <c r="M1778" s="78"/>
    </row>
    <row r="1779" spans="1:13">
      <c r="A1779" s="47"/>
      <c r="B1779" s="248"/>
      <c r="C1779" s="248"/>
      <c r="D1779" s="248"/>
      <c r="E1779" s="248"/>
      <c r="F1779" s="81"/>
      <c r="G1779" s="248"/>
      <c r="H1779" s="81"/>
      <c r="I1779" s="248"/>
      <c r="J1779" s="81"/>
      <c r="K1779" s="248"/>
      <c r="L1779" s="81"/>
      <c r="M1779" s="248"/>
    </row>
    <row r="1780" spans="1:13">
      <c r="A1780" s="39"/>
      <c r="B1780" s="78" t="s">
        <v>3013</v>
      </c>
      <c r="C1780" s="78" t="s">
        <v>3014</v>
      </c>
      <c r="D1780" s="78" t="s">
        <v>3015</v>
      </c>
      <c r="E1780" s="78" t="s">
        <v>2971</v>
      </c>
      <c r="F1780" s="52"/>
      <c r="G1780" s="78"/>
      <c r="H1780" s="52"/>
      <c r="I1780" s="78"/>
      <c r="J1780" s="52"/>
      <c r="K1780" s="78"/>
      <c r="L1780" s="52"/>
      <c r="M1780" s="78"/>
    </row>
    <row r="1781" spans="1:13">
      <c r="A1781" s="39"/>
      <c r="B1781" s="78" t="s">
        <v>3016</v>
      </c>
      <c r="C1781" s="78"/>
      <c r="D1781" s="78"/>
      <c r="E1781" s="78" t="s">
        <v>1585</v>
      </c>
      <c r="F1781" s="52"/>
      <c r="G1781" s="78"/>
      <c r="H1781" s="52"/>
      <c r="I1781" s="78"/>
      <c r="J1781" s="52"/>
      <c r="K1781" s="78"/>
      <c r="L1781" s="52"/>
      <c r="M1781" s="78"/>
    </row>
    <row r="1782" spans="1:13">
      <c r="A1782" s="39"/>
      <c r="B1782" s="78"/>
      <c r="C1782" s="78"/>
      <c r="D1782" s="78"/>
      <c r="E1782" s="78"/>
      <c r="F1782" s="52"/>
      <c r="G1782" s="78"/>
      <c r="H1782" s="52"/>
      <c r="I1782" s="78"/>
      <c r="J1782" s="52"/>
      <c r="K1782" s="78"/>
      <c r="L1782" s="52"/>
      <c r="M1782" s="78"/>
    </row>
    <row r="1783" spans="1:13">
      <c r="A1783" s="39"/>
      <c r="B1783" s="78"/>
      <c r="C1783" s="78"/>
      <c r="D1783" s="78"/>
      <c r="E1783" s="78"/>
      <c r="F1783" s="52"/>
      <c r="G1783" s="78"/>
      <c r="H1783" s="52"/>
      <c r="I1783" s="78"/>
      <c r="J1783" s="52"/>
      <c r="K1783" s="78"/>
      <c r="L1783" s="52"/>
      <c r="M1783" s="78"/>
    </row>
    <row r="1784" spans="1:13">
      <c r="A1784" s="39"/>
      <c r="B1784" s="78"/>
      <c r="C1784" s="78"/>
      <c r="D1784" s="78"/>
      <c r="E1784" s="78"/>
      <c r="F1784" s="52"/>
      <c r="G1784" s="78"/>
      <c r="H1784" s="52"/>
      <c r="I1784" s="78"/>
      <c r="J1784" s="52"/>
      <c r="K1784" s="78"/>
      <c r="L1784" s="52"/>
      <c r="M1784" s="78"/>
    </row>
    <row r="1785" spans="1:13">
      <c r="A1785" s="47"/>
      <c r="B1785" s="248"/>
      <c r="C1785" s="248"/>
      <c r="D1785" s="248"/>
      <c r="E1785" s="248"/>
      <c r="F1785" s="81"/>
      <c r="G1785" s="248"/>
      <c r="H1785" s="81"/>
      <c r="I1785" s="248"/>
      <c r="J1785" s="81"/>
      <c r="K1785" s="248"/>
      <c r="L1785" s="81"/>
      <c r="M1785" s="248"/>
    </row>
    <row r="1786" spans="1:13">
      <c r="A1786" s="576"/>
      <c r="B1786" s="576"/>
      <c r="C1786" s="577" t="s">
        <v>1738</v>
      </c>
      <c r="D1786" s="576"/>
      <c r="E1786" s="598"/>
      <c r="F1786" s="576" t="s">
        <v>36</v>
      </c>
      <c r="G1786" s="599">
        <v>464337.57</v>
      </c>
      <c r="H1786" s="576" t="s">
        <v>36</v>
      </c>
      <c r="I1786" s="599">
        <v>35000</v>
      </c>
      <c r="J1786" s="576" t="s">
        <v>36</v>
      </c>
      <c r="K1786" s="599">
        <v>0</v>
      </c>
      <c r="L1786" s="576" t="s">
        <v>36</v>
      </c>
      <c r="M1786" s="599">
        <f>G1786+I1786+K1786</f>
        <v>499337.57</v>
      </c>
    </row>
    <row r="1788" spans="1:13">
      <c r="A1788" s="366" t="s">
        <v>1541</v>
      </c>
      <c r="B1788" s="366"/>
      <c r="C1788" s="366" t="s">
        <v>1865</v>
      </c>
      <c r="D1788" s="366"/>
      <c r="E1788" s="250"/>
      <c r="F1788" s="582"/>
      <c r="G1788" s="582"/>
      <c r="H1788" s="582"/>
      <c r="I1788" s="582"/>
      <c r="J1788" s="582"/>
      <c r="K1788" s="582"/>
      <c r="L1788" s="582"/>
      <c r="M1788" s="582"/>
    </row>
    <row r="1789" spans="1:13">
      <c r="A1789" s="582"/>
      <c r="B1789" s="582"/>
      <c r="C1789" s="582"/>
      <c r="D1789" s="582"/>
      <c r="E1789" s="582"/>
      <c r="F1789" s="582"/>
      <c r="G1789" s="582"/>
      <c r="H1789" s="582"/>
      <c r="I1789" s="582"/>
      <c r="J1789" s="582"/>
      <c r="K1789" s="582"/>
      <c r="L1789" s="582"/>
      <c r="M1789" s="582"/>
    </row>
    <row r="1790" spans="1:13">
      <c r="A1790" s="582"/>
      <c r="B1790" s="582"/>
      <c r="C1790" s="582"/>
      <c r="D1790" s="582"/>
      <c r="E1790" s="582"/>
      <c r="F1790" s="582"/>
      <c r="G1790" s="582"/>
      <c r="H1790" s="582"/>
      <c r="I1790" s="582"/>
      <c r="J1790" s="582"/>
      <c r="K1790" s="582"/>
      <c r="L1790" s="582"/>
      <c r="M1790" s="582"/>
    </row>
    <row r="1791" spans="1:13">
      <c r="A1791" s="176" t="s">
        <v>3017</v>
      </c>
      <c r="B1791" s="176"/>
      <c r="C1791" s="176" t="s">
        <v>1389</v>
      </c>
      <c r="D1791" s="176"/>
      <c r="E1791" s="176" t="s">
        <v>1390</v>
      </c>
      <c r="F1791" s="176"/>
      <c r="G1791" s="176"/>
      <c r="H1791" s="176"/>
      <c r="I1791" s="176"/>
      <c r="J1791" s="176" t="s">
        <v>1740</v>
      </c>
      <c r="K1791" s="176"/>
      <c r="L1791" s="176"/>
      <c r="M1791" s="176"/>
    </row>
    <row r="1792" spans="1:13">
      <c r="A1792" s="176" t="s">
        <v>1132</v>
      </c>
      <c r="B1792" s="176"/>
      <c r="C1792" s="176" t="s">
        <v>1392</v>
      </c>
      <c r="D1792" s="176"/>
      <c r="E1792" s="176" t="s">
        <v>1393</v>
      </c>
      <c r="F1792" s="176"/>
      <c r="G1792" s="176"/>
      <c r="H1792" s="176"/>
      <c r="I1792" s="176"/>
      <c r="J1792" s="176"/>
      <c r="K1792" s="176" t="s">
        <v>1494</v>
      </c>
      <c r="L1792" s="176"/>
      <c r="M1792" s="176"/>
    </row>
    <row r="1793" spans="1:13">
      <c r="A1793" s="176"/>
      <c r="B1793" s="176"/>
      <c r="C1793" s="176"/>
      <c r="D1793" s="176"/>
      <c r="E1793" s="176"/>
      <c r="F1793" s="176"/>
      <c r="G1793" s="176"/>
      <c r="H1793" s="176"/>
      <c r="I1793" s="176"/>
      <c r="J1793" s="176"/>
      <c r="K1793" s="176"/>
      <c r="L1793" s="176"/>
      <c r="M1793" s="176"/>
    </row>
    <row r="1794" spans="1:13">
      <c r="A1794" s="176" t="s">
        <v>1395</v>
      </c>
      <c r="B1794" s="582"/>
      <c r="C1794" s="582"/>
      <c r="D1794" s="582"/>
      <c r="E1794" s="582"/>
      <c r="F1794" s="582"/>
      <c r="G1794" s="582"/>
      <c r="H1794" s="582"/>
      <c r="I1794" s="582"/>
      <c r="J1794" s="582"/>
      <c r="K1794" s="582"/>
      <c r="L1794" s="582"/>
      <c r="M1794" s="582"/>
    </row>
    <row r="1795" spans="1:13">
      <c r="A1795" s="176"/>
      <c r="B1795" s="582"/>
      <c r="C1795" s="582"/>
      <c r="D1795" s="582"/>
      <c r="E1795" s="582"/>
      <c r="F1795" s="582"/>
      <c r="G1795" s="582"/>
      <c r="H1795" s="582"/>
      <c r="I1795" s="582"/>
      <c r="J1795" s="582"/>
      <c r="K1795" s="582"/>
      <c r="L1795" s="582"/>
      <c r="M1795" s="582"/>
    </row>
    <row r="1796" spans="1:13">
      <c r="A1796" s="582"/>
      <c r="B1796" s="582"/>
      <c r="C1796" s="582"/>
      <c r="D1796" s="582"/>
      <c r="E1796" s="582"/>
      <c r="F1796" s="582"/>
      <c r="G1796" s="582"/>
      <c r="H1796" s="582"/>
      <c r="I1796" s="582"/>
      <c r="J1796" s="582"/>
      <c r="K1796" s="582"/>
      <c r="L1796" s="582"/>
      <c r="M1796" s="582"/>
    </row>
    <row r="1797" spans="1:13">
      <c r="A1797" s="176" t="s">
        <v>1396</v>
      </c>
      <c r="B1797" s="176"/>
      <c r="C1797" s="582"/>
      <c r="D1797" s="582"/>
      <c r="E1797" s="582"/>
      <c r="F1797" s="582"/>
      <c r="G1797" s="582"/>
      <c r="H1797" s="582"/>
      <c r="I1797" s="582"/>
      <c r="J1797" s="582"/>
      <c r="K1797" s="582"/>
      <c r="L1797" s="582"/>
      <c r="M1797" s="582"/>
    </row>
    <row r="1798" spans="1:13">
      <c r="A1798" s="176" t="s">
        <v>1867</v>
      </c>
      <c r="B1798" s="176"/>
      <c r="C1798" s="582"/>
      <c r="D1798" s="582"/>
      <c r="E1798" s="582"/>
      <c r="F1798" s="582"/>
      <c r="G1798" s="582"/>
      <c r="H1798" s="582"/>
      <c r="I1798" s="582"/>
      <c r="J1798" s="582"/>
      <c r="K1798" s="582"/>
      <c r="L1798" s="582"/>
      <c r="M1798" s="582"/>
    </row>
    <row r="1799" spans="1:13">
      <c r="A1799" s="176"/>
      <c r="B1799" s="176"/>
      <c r="C1799" s="582"/>
      <c r="D1799" s="582"/>
      <c r="E1799" s="582"/>
      <c r="F1799" s="582"/>
      <c r="G1799" s="582"/>
      <c r="H1799" s="582"/>
      <c r="I1799" s="582"/>
      <c r="J1799" s="582"/>
      <c r="K1799" s="582"/>
      <c r="L1799" s="582"/>
      <c r="M1799" s="582"/>
    </row>
    <row r="1800" spans="1:13">
      <c r="A1800" s="176"/>
      <c r="B1800" s="176"/>
      <c r="C1800" s="582"/>
      <c r="D1800" s="582"/>
      <c r="E1800" s="582"/>
      <c r="F1800" s="582"/>
      <c r="G1800" s="582"/>
      <c r="H1800" s="582"/>
      <c r="I1800" s="582"/>
      <c r="J1800" s="582"/>
      <c r="K1800" s="582"/>
      <c r="L1800" s="582"/>
      <c r="M1800" s="582"/>
    </row>
  </sheetData>
  <mergeCells count="277">
    <mergeCell ref="F1767:G1767"/>
    <mergeCell ref="H1767:I1767"/>
    <mergeCell ref="J1767:K1767"/>
    <mergeCell ref="L1767:M1767"/>
    <mergeCell ref="F1727:M1727"/>
    <mergeCell ref="F1728:G1728"/>
    <mergeCell ref="H1728:I1728"/>
    <mergeCell ref="J1728:K1728"/>
    <mergeCell ref="L1728:M1728"/>
    <mergeCell ref="F1766:M1766"/>
    <mergeCell ref="A1690:M1690"/>
    <mergeCell ref="A1691:M1691"/>
    <mergeCell ref="F1703:M1703"/>
    <mergeCell ref="F1704:G1704"/>
    <mergeCell ref="H1704:I1704"/>
    <mergeCell ref="J1704:K1704"/>
    <mergeCell ref="L1704:M1704"/>
    <mergeCell ref="F1649:M1649"/>
    <mergeCell ref="F1650:G1650"/>
    <mergeCell ref="H1650:I1650"/>
    <mergeCell ref="J1650:K1650"/>
    <mergeCell ref="L1650:M1650"/>
    <mergeCell ref="A1688:M1688"/>
    <mergeCell ref="A1612:M1612"/>
    <mergeCell ref="F1622:M1622"/>
    <mergeCell ref="F1623:G1623"/>
    <mergeCell ref="H1623:I1623"/>
    <mergeCell ref="J1623:K1623"/>
    <mergeCell ref="L1623:M1623"/>
    <mergeCell ref="F1571:G1571"/>
    <mergeCell ref="H1571:I1571"/>
    <mergeCell ref="J1571:K1571"/>
    <mergeCell ref="L1571:M1571"/>
    <mergeCell ref="A1609:M1609"/>
    <mergeCell ref="A1611:M1611"/>
    <mergeCell ref="F1531:M1531"/>
    <mergeCell ref="F1532:G1532"/>
    <mergeCell ref="H1532:I1532"/>
    <mergeCell ref="J1532:K1532"/>
    <mergeCell ref="L1532:M1532"/>
    <mergeCell ref="F1570:M1570"/>
    <mergeCell ref="A1493:M1493"/>
    <mergeCell ref="A1494:M1494"/>
    <mergeCell ref="F1508:M1508"/>
    <mergeCell ref="F1509:G1509"/>
    <mergeCell ref="H1509:I1509"/>
    <mergeCell ref="J1509:K1509"/>
    <mergeCell ref="L1509:M1509"/>
    <mergeCell ref="F1453:M1453"/>
    <mergeCell ref="F1454:G1454"/>
    <mergeCell ref="H1454:I1454"/>
    <mergeCell ref="J1454:K1454"/>
    <mergeCell ref="L1454:M1454"/>
    <mergeCell ref="A1491:M1491"/>
    <mergeCell ref="F1378:G1378"/>
    <mergeCell ref="H1378:I1378"/>
    <mergeCell ref="J1378:K1378"/>
    <mergeCell ref="L1378:M1378"/>
    <mergeCell ref="F1415:M1415"/>
    <mergeCell ref="F1416:G1416"/>
    <mergeCell ref="H1416:I1416"/>
    <mergeCell ref="J1416:K1416"/>
    <mergeCell ref="L1416:M1416"/>
    <mergeCell ref="F1339:M1339"/>
    <mergeCell ref="F1340:G1340"/>
    <mergeCell ref="H1340:I1340"/>
    <mergeCell ref="J1340:K1340"/>
    <mergeCell ref="L1340:M1340"/>
    <mergeCell ref="F1377:M1377"/>
    <mergeCell ref="A1301:M1301"/>
    <mergeCell ref="A1303:M1303"/>
    <mergeCell ref="A1304:M1304"/>
    <mergeCell ref="F1316:M1316"/>
    <mergeCell ref="F1317:G1317"/>
    <mergeCell ref="H1317:I1317"/>
    <mergeCell ref="J1317:K1317"/>
    <mergeCell ref="L1317:M1317"/>
    <mergeCell ref="F1225:G1225"/>
    <mergeCell ref="H1225:I1225"/>
    <mergeCell ref="J1225:K1225"/>
    <mergeCell ref="L1225:M1225"/>
    <mergeCell ref="F1262:M1262"/>
    <mergeCell ref="F1263:G1263"/>
    <mergeCell ref="H1263:I1263"/>
    <mergeCell ref="J1263:K1263"/>
    <mergeCell ref="L1263:M1263"/>
    <mergeCell ref="F1186:M1186"/>
    <mergeCell ref="F1187:G1187"/>
    <mergeCell ref="H1187:I1187"/>
    <mergeCell ref="J1187:K1187"/>
    <mergeCell ref="L1187:M1187"/>
    <mergeCell ref="F1224:M1224"/>
    <mergeCell ref="F1111:G1111"/>
    <mergeCell ref="H1111:I1111"/>
    <mergeCell ref="J1111:K1111"/>
    <mergeCell ref="L1111:M1111"/>
    <mergeCell ref="F1148:M1148"/>
    <mergeCell ref="F1149:G1149"/>
    <mergeCell ref="H1149:I1149"/>
    <mergeCell ref="J1149:K1149"/>
    <mergeCell ref="L1149:M1149"/>
    <mergeCell ref="F1072:M1072"/>
    <mergeCell ref="F1073:G1073"/>
    <mergeCell ref="H1073:I1073"/>
    <mergeCell ref="J1073:K1073"/>
    <mergeCell ref="L1073:M1073"/>
    <mergeCell ref="F1110:M1110"/>
    <mergeCell ref="A1036:M1036"/>
    <mergeCell ref="F1049:M1049"/>
    <mergeCell ref="F1050:G1050"/>
    <mergeCell ref="H1050:I1050"/>
    <mergeCell ref="J1050:K1050"/>
    <mergeCell ref="L1050:M1050"/>
    <mergeCell ref="F996:G996"/>
    <mergeCell ref="H996:I996"/>
    <mergeCell ref="J996:K996"/>
    <mergeCell ref="L996:M996"/>
    <mergeCell ref="A1033:M1033"/>
    <mergeCell ref="A1035:M1035"/>
    <mergeCell ref="F957:M957"/>
    <mergeCell ref="F958:G958"/>
    <mergeCell ref="H958:I958"/>
    <mergeCell ref="J958:K958"/>
    <mergeCell ref="L958:M958"/>
    <mergeCell ref="F995:M995"/>
    <mergeCell ref="A917:M917"/>
    <mergeCell ref="A919:M919"/>
    <mergeCell ref="A920:M920"/>
    <mergeCell ref="F932:M932"/>
    <mergeCell ref="F933:G933"/>
    <mergeCell ref="H933:I933"/>
    <mergeCell ref="J933:K933"/>
    <mergeCell ref="L933:M933"/>
    <mergeCell ref="F843:G843"/>
    <mergeCell ref="H843:I843"/>
    <mergeCell ref="J843:K843"/>
    <mergeCell ref="L843:M843"/>
    <mergeCell ref="F880:M880"/>
    <mergeCell ref="F881:G881"/>
    <mergeCell ref="H881:I881"/>
    <mergeCell ref="J881:K881"/>
    <mergeCell ref="L881:M881"/>
    <mergeCell ref="F805:M805"/>
    <mergeCell ref="F806:G806"/>
    <mergeCell ref="H806:I806"/>
    <mergeCell ref="J806:K806"/>
    <mergeCell ref="L806:M806"/>
    <mergeCell ref="F842:M842"/>
    <mergeCell ref="A769:M769"/>
    <mergeCell ref="F779:M779"/>
    <mergeCell ref="F780:G780"/>
    <mergeCell ref="H780:I780"/>
    <mergeCell ref="J780:K780"/>
    <mergeCell ref="L780:M780"/>
    <mergeCell ref="F730:G730"/>
    <mergeCell ref="H730:I730"/>
    <mergeCell ref="J730:K730"/>
    <mergeCell ref="L730:M730"/>
    <mergeCell ref="A766:M766"/>
    <mergeCell ref="A768:M768"/>
    <mergeCell ref="F691:M691"/>
    <mergeCell ref="F692:G692"/>
    <mergeCell ref="H692:I692"/>
    <mergeCell ref="J692:K692"/>
    <mergeCell ref="L692:M692"/>
    <mergeCell ref="F729:M729"/>
    <mergeCell ref="A654:M654"/>
    <mergeCell ref="F666:M666"/>
    <mergeCell ref="F667:G667"/>
    <mergeCell ref="H667:I667"/>
    <mergeCell ref="J667:K667"/>
    <mergeCell ref="L667:M667"/>
    <mergeCell ref="F616:G616"/>
    <mergeCell ref="H616:I616"/>
    <mergeCell ref="J616:K616"/>
    <mergeCell ref="L616:M616"/>
    <mergeCell ref="A651:M651"/>
    <mergeCell ref="A653:M653"/>
    <mergeCell ref="F578:M578"/>
    <mergeCell ref="F579:G579"/>
    <mergeCell ref="H579:I579"/>
    <mergeCell ref="J579:K579"/>
    <mergeCell ref="L579:M579"/>
    <mergeCell ref="F615:M615"/>
    <mergeCell ref="A541:M541"/>
    <mergeCell ref="A542:M542"/>
    <mergeCell ref="F556:M556"/>
    <mergeCell ref="F557:G557"/>
    <mergeCell ref="H557:I557"/>
    <mergeCell ref="J557:K557"/>
    <mergeCell ref="L557:M557"/>
    <mergeCell ref="F499:M499"/>
    <mergeCell ref="F500:G500"/>
    <mergeCell ref="H500:I500"/>
    <mergeCell ref="J500:K500"/>
    <mergeCell ref="L500:M500"/>
    <mergeCell ref="A539:M539"/>
    <mergeCell ref="A463:M463"/>
    <mergeCell ref="F475:M475"/>
    <mergeCell ref="F476:G476"/>
    <mergeCell ref="H476:I476"/>
    <mergeCell ref="J476:K476"/>
    <mergeCell ref="L476:M476"/>
    <mergeCell ref="F424:G424"/>
    <mergeCell ref="H424:I424"/>
    <mergeCell ref="J424:K424"/>
    <mergeCell ref="L424:M424"/>
    <mergeCell ref="A460:M460"/>
    <mergeCell ref="A462:M462"/>
    <mergeCell ref="F385:M385"/>
    <mergeCell ref="F386:G386"/>
    <mergeCell ref="H386:I386"/>
    <mergeCell ref="J386:K386"/>
    <mergeCell ref="L386:M386"/>
    <mergeCell ref="F423:M423"/>
    <mergeCell ref="A349:M349"/>
    <mergeCell ref="A350:M350"/>
    <mergeCell ref="F363:M363"/>
    <mergeCell ref="F364:G364"/>
    <mergeCell ref="H364:I364"/>
    <mergeCell ref="J364:K364"/>
    <mergeCell ref="L364:M364"/>
    <mergeCell ref="F308:M308"/>
    <mergeCell ref="F309:G309"/>
    <mergeCell ref="H309:I309"/>
    <mergeCell ref="J309:K309"/>
    <mergeCell ref="L309:M309"/>
    <mergeCell ref="A347:M347"/>
    <mergeCell ref="A272:M272"/>
    <mergeCell ref="A273:M273"/>
    <mergeCell ref="F288:M288"/>
    <mergeCell ref="F289:G289"/>
    <mergeCell ref="H289:I289"/>
    <mergeCell ref="J289:K289"/>
    <mergeCell ref="L289:M289"/>
    <mergeCell ref="F232:M232"/>
    <mergeCell ref="F233:G233"/>
    <mergeCell ref="H233:I233"/>
    <mergeCell ref="J233:K233"/>
    <mergeCell ref="L233:M233"/>
    <mergeCell ref="A270:M270"/>
    <mergeCell ref="A195:M195"/>
    <mergeCell ref="A196:M196"/>
    <mergeCell ref="F209:M209"/>
    <mergeCell ref="F210:G210"/>
    <mergeCell ref="H210:I210"/>
    <mergeCell ref="J210:K210"/>
    <mergeCell ref="L210:M210"/>
    <mergeCell ref="F156:M156"/>
    <mergeCell ref="F157:G157"/>
    <mergeCell ref="H157:I157"/>
    <mergeCell ref="J157:K157"/>
    <mergeCell ref="L157:M157"/>
    <mergeCell ref="A193:M193"/>
    <mergeCell ref="F82:G82"/>
    <mergeCell ref="H82:I82"/>
    <mergeCell ref="J82:K82"/>
    <mergeCell ref="L82:M82"/>
    <mergeCell ref="F118:M118"/>
    <mergeCell ref="F119:G119"/>
    <mergeCell ref="H119:I119"/>
    <mergeCell ref="J119:K119"/>
    <mergeCell ref="L119:M119"/>
    <mergeCell ref="F42:M42"/>
    <mergeCell ref="F43:G43"/>
    <mergeCell ref="H43:I43"/>
    <mergeCell ref="J43:K43"/>
    <mergeCell ref="L43:M43"/>
    <mergeCell ref="F81:M81"/>
    <mergeCell ref="A4:M4"/>
    <mergeCell ref="A6:M6"/>
    <mergeCell ref="A7:M7"/>
    <mergeCell ref="F25:M25"/>
    <mergeCell ref="F26:G26"/>
    <mergeCell ref="H26:I26"/>
    <mergeCell ref="J26:K26"/>
    <mergeCell ref="L26:M26"/>
  </mergeCells>
  <pageMargins left="0" right="0" top="0.25" bottom="0.25" header="0.3" footer="0.3"/>
  <pageSetup paperSize="9" orientation="landscape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U34"/>
  <sheetViews>
    <sheetView topLeftCell="A17" workbookViewId="0">
      <selection activeCell="H39" sqref="H39"/>
    </sheetView>
  </sheetViews>
  <sheetFormatPr defaultRowHeight="15"/>
  <cols>
    <col min="1" max="1" width="19.28515625" customWidth="1"/>
    <col min="2" max="2" width="10.7109375" customWidth="1"/>
    <col min="4" max="4" width="2.28515625" customWidth="1"/>
    <col min="5" max="5" width="9.28515625" customWidth="1"/>
    <col min="6" max="6" width="10.85546875" customWidth="1"/>
    <col min="7" max="7" width="2.28515625" customWidth="1"/>
    <col min="9" max="9" width="2.28515625" customWidth="1"/>
    <col min="11" max="11" width="2.28515625" customWidth="1"/>
    <col min="13" max="13" width="2.28515625" customWidth="1"/>
    <col min="15" max="15" width="2.28515625" customWidth="1"/>
    <col min="17" max="17" width="2.28515625" customWidth="1"/>
    <col min="19" max="19" width="2.28515625" customWidth="1"/>
    <col min="20" max="20" width="9.140625" customWidth="1"/>
  </cols>
  <sheetData>
    <row r="1" spans="1:21">
      <c r="A1" s="176" t="s">
        <v>3018</v>
      </c>
      <c r="R1" s="176"/>
      <c r="S1" s="176" t="s">
        <v>3019</v>
      </c>
      <c r="U1" s="176"/>
    </row>
    <row r="3" spans="1:21" ht="20.25">
      <c r="A3" s="608" t="s">
        <v>3020</v>
      </c>
      <c r="B3" s="609"/>
      <c r="C3" s="609"/>
      <c r="D3" s="609"/>
      <c r="E3" s="609"/>
      <c r="F3" s="609"/>
      <c r="G3" s="609"/>
      <c r="H3" s="609"/>
      <c r="I3" s="609"/>
      <c r="J3" s="609"/>
      <c r="K3" s="609"/>
      <c r="L3" s="609"/>
      <c r="M3" s="609"/>
      <c r="N3" s="609"/>
      <c r="O3" s="609"/>
      <c r="P3" s="609"/>
      <c r="Q3" s="609"/>
      <c r="R3" s="609"/>
      <c r="S3" s="609"/>
      <c r="T3" s="609"/>
    </row>
    <row r="4" spans="1:21" ht="15.75">
      <c r="A4" s="610" t="s">
        <v>3021</v>
      </c>
      <c r="B4" s="610"/>
      <c r="C4" s="610"/>
      <c r="D4" s="610"/>
      <c r="E4" s="610"/>
      <c r="F4" s="610"/>
      <c r="G4" s="610"/>
      <c r="H4" s="610"/>
      <c r="I4" s="610"/>
      <c r="J4" s="610"/>
      <c r="K4" s="610"/>
      <c r="L4" s="610"/>
      <c r="M4" s="610"/>
      <c r="N4" s="610"/>
      <c r="O4" s="610"/>
      <c r="P4" s="610"/>
      <c r="Q4" s="610"/>
      <c r="R4" s="610"/>
      <c r="S4" s="610"/>
      <c r="T4" s="610"/>
    </row>
    <row r="5" spans="1:21" ht="15.75">
      <c r="A5" s="611"/>
      <c r="B5" s="611"/>
      <c r="C5" s="611"/>
      <c r="D5" s="611"/>
      <c r="E5" s="611"/>
      <c r="F5" s="611"/>
      <c r="G5" s="611"/>
      <c r="H5" s="611"/>
      <c r="I5" s="611"/>
      <c r="J5" s="611"/>
      <c r="K5" s="611"/>
      <c r="L5" s="611"/>
      <c r="M5" s="611"/>
      <c r="N5" s="611"/>
      <c r="O5" s="611"/>
      <c r="P5" s="611"/>
      <c r="Q5" s="611"/>
      <c r="R5" s="611"/>
      <c r="S5" s="611"/>
      <c r="T5" s="611"/>
    </row>
    <row r="6" spans="1:21" ht="15.75">
      <c r="A6" s="612"/>
      <c r="B6" s="613"/>
      <c r="C6" s="612"/>
      <c r="D6" s="614"/>
      <c r="E6" s="615"/>
      <c r="F6" s="612"/>
      <c r="G6" s="616"/>
      <c r="H6" s="616"/>
      <c r="I6" s="616"/>
      <c r="J6" s="616"/>
      <c r="K6" s="616"/>
      <c r="L6" s="615"/>
      <c r="M6" s="617" t="s">
        <v>3022</v>
      </c>
      <c r="N6" s="618"/>
      <c r="O6" s="618"/>
      <c r="P6" s="618"/>
      <c r="Q6" s="618"/>
      <c r="R6" s="619"/>
      <c r="S6" s="620" t="s">
        <v>3023</v>
      </c>
      <c r="T6" s="621"/>
    </row>
    <row r="7" spans="1:21" ht="16.5">
      <c r="A7" s="622" t="s">
        <v>3024</v>
      </c>
      <c r="B7" s="622" t="s">
        <v>3025</v>
      </c>
      <c r="C7" s="623" t="s">
        <v>3026</v>
      </c>
      <c r="D7" s="624"/>
      <c r="E7" s="625" t="s">
        <v>3027</v>
      </c>
      <c r="F7" s="623" t="s">
        <v>3028</v>
      </c>
      <c r="G7" s="626" t="s">
        <v>3029</v>
      </c>
      <c r="H7" s="627"/>
      <c r="I7" s="627"/>
      <c r="J7" s="627"/>
      <c r="K7" s="627"/>
      <c r="L7" s="628"/>
      <c r="M7" s="626" t="s">
        <v>3030</v>
      </c>
      <c r="N7" s="627"/>
      <c r="O7" s="627"/>
      <c r="P7" s="627"/>
      <c r="Q7" s="627"/>
      <c r="R7" s="628"/>
      <c r="S7" s="629" t="s">
        <v>3031</v>
      </c>
      <c r="T7" s="630"/>
    </row>
    <row r="8" spans="1:21" ht="16.5">
      <c r="A8" s="631"/>
      <c r="B8" s="622" t="s">
        <v>3032</v>
      </c>
      <c r="C8" s="631"/>
      <c r="D8" s="632"/>
      <c r="E8" s="625" t="s">
        <v>675</v>
      </c>
      <c r="F8" s="631"/>
      <c r="G8" s="633" t="s">
        <v>3027</v>
      </c>
      <c r="H8" s="630"/>
      <c r="I8" s="633" t="s">
        <v>3033</v>
      </c>
      <c r="J8" s="630"/>
      <c r="K8" s="633" t="s">
        <v>19</v>
      </c>
      <c r="L8" s="630"/>
      <c r="M8" s="633" t="s">
        <v>3027</v>
      </c>
      <c r="N8" s="630"/>
      <c r="O8" s="633" t="s">
        <v>3033</v>
      </c>
      <c r="P8" s="630"/>
      <c r="Q8" s="633" t="s">
        <v>19</v>
      </c>
      <c r="R8" s="630"/>
      <c r="S8" s="634" t="s">
        <v>3027</v>
      </c>
      <c r="T8" s="635"/>
    </row>
    <row r="9" spans="1:21" ht="16.5">
      <c r="A9" s="636">
        <v>1</v>
      </c>
      <c r="B9" s="636">
        <v>2</v>
      </c>
      <c r="C9" s="636">
        <v>3</v>
      </c>
      <c r="D9" s="637">
        <v>4</v>
      </c>
      <c r="E9" s="638"/>
      <c r="F9" s="636">
        <v>5</v>
      </c>
      <c r="G9" s="637">
        <v>6</v>
      </c>
      <c r="H9" s="638"/>
      <c r="I9" s="637">
        <v>7</v>
      </c>
      <c r="J9" s="638"/>
      <c r="K9" s="637">
        <v>8</v>
      </c>
      <c r="L9" s="638"/>
      <c r="M9" s="637">
        <v>9</v>
      </c>
      <c r="N9" s="638"/>
      <c r="O9" s="637">
        <v>10</v>
      </c>
      <c r="P9" s="638"/>
      <c r="Q9" s="637">
        <v>11</v>
      </c>
      <c r="R9" s="638"/>
      <c r="S9" s="639">
        <v>12</v>
      </c>
      <c r="T9" s="638"/>
    </row>
    <row r="10" spans="1:21" ht="16.5">
      <c r="A10" s="340"/>
      <c r="B10" s="340"/>
      <c r="C10" s="340"/>
      <c r="D10" s="316"/>
      <c r="E10" s="320"/>
      <c r="F10" s="340"/>
      <c r="G10" s="316"/>
      <c r="H10" s="320"/>
      <c r="I10" s="316"/>
      <c r="J10" s="320"/>
      <c r="K10" s="316"/>
      <c r="L10" s="320"/>
      <c r="M10" s="316"/>
      <c r="N10" s="320"/>
      <c r="O10" s="316"/>
      <c r="P10" s="320"/>
      <c r="Q10" s="316"/>
      <c r="R10" s="320"/>
      <c r="S10" s="315"/>
      <c r="T10" s="320"/>
    </row>
    <row r="11" spans="1:21" ht="16.5">
      <c r="A11" s="340"/>
      <c r="B11" s="340"/>
      <c r="C11" s="340"/>
      <c r="D11" s="316"/>
      <c r="E11" s="320"/>
      <c r="F11" s="340"/>
      <c r="G11" s="316"/>
      <c r="H11" s="320"/>
      <c r="I11" s="316"/>
      <c r="J11" s="320"/>
      <c r="K11" s="316"/>
      <c r="L11" s="320"/>
      <c r="M11" s="316"/>
      <c r="N11" s="320"/>
      <c r="O11" s="316"/>
      <c r="P11" s="320"/>
      <c r="Q11" s="316"/>
      <c r="R11" s="320"/>
      <c r="S11" s="315"/>
      <c r="T11" s="320"/>
    </row>
    <row r="12" spans="1:21" ht="16.5">
      <c r="A12" s="340"/>
      <c r="B12" s="340"/>
      <c r="C12" s="340"/>
      <c r="D12" s="316"/>
      <c r="E12" s="320"/>
      <c r="F12" s="340"/>
      <c r="G12" s="316"/>
      <c r="H12" s="320"/>
      <c r="I12" s="316"/>
      <c r="J12" s="320"/>
      <c r="K12" s="316"/>
      <c r="L12" s="320"/>
      <c r="M12" s="316"/>
      <c r="N12" s="320"/>
      <c r="O12" s="316"/>
      <c r="P12" s="320"/>
      <c r="Q12" s="316"/>
      <c r="R12" s="320"/>
      <c r="S12" s="315"/>
      <c r="T12" s="320"/>
    </row>
    <row r="13" spans="1:21" ht="16.5">
      <c r="A13" s="340"/>
      <c r="B13" s="340"/>
      <c r="C13" s="340"/>
      <c r="D13" s="316"/>
      <c r="E13" s="320"/>
      <c r="F13" s="340"/>
      <c r="G13" s="316"/>
      <c r="H13" s="320"/>
      <c r="I13" s="316"/>
      <c r="J13" s="320"/>
      <c r="K13" s="316"/>
      <c r="L13" s="320"/>
      <c r="M13" s="316"/>
      <c r="N13" s="320"/>
      <c r="O13" s="316"/>
      <c r="P13" s="320"/>
      <c r="Q13" s="316"/>
      <c r="R13" s="320"/>
      <c r="S13" s="315"/>
      <c r="T13" s="320"/>
    </row>
    <row r="14" spans="1:21" ht="16.5">
      <c r="A14" s="340"/>
      <c r="B14" s="340"/>
      <c r="C14" s="340"/>
      <c r="D14" s="316"/>
      <c r="E14" s="320"/>
      <c r="F14" s="340"/>
      <c r="G14" s="316"/>
      <c r="H14" s="320"/>
      <c r="I14" s="316"/>
      <c r="J14" s="320"/>
      <c r="K14" s="316"/>
      <c r="L14" s="320"/>
      <c r="M14" s="316"/>
      <c r="N14" s="320"/>
      <c r="O14" s="316"/>
      <c r="P14" s="320"/>
      <c r="Q14" s="316"/>
      <c r="R14" s="320"/>
      <c r="S14" s="315"/>
      <c r="T14" s="320"/>
    </row>
    <row r="15" spans="1:21" ht="16.5">
      <c r="A15" s="340"/>
      <c r="B15" s="340"/>
      <c r="C15" s="340"/>
      <c r="D15" s="316"/>
      <c r="E15" s="320"/>
      <c r="F15" s="340"/>
      <c r="G15" s="316"/>
      <c r="H15" s="320"/>
      <c r="I15" s="316"/>
      <c r="J15" s="320"/>
      <c r="K15" s="316"/>
      <c r="L15" s="320"/>
      <c r="M15" s="316"/>
      <c r="N15" s="320"/>
      <c r="O15" s="316"/>
      <c r="P15" s="320"/>
      <c r="Q15" s="316"/>
      <c r="R15" s="320"/>
      <c r="S15" s="315"/>
      <c r="T15" s="320"/>
    </row>
    <row r="16" spans="1:21" ht="16.5">
      <c r="A16" s="310" t="s">
        <v>3034</v>
      </c>
      <c r="B16" s="310" t="s">
        <v>3034</v>
      </c>
      <c r="C16" s="310" t="s">
        <v>3034</v>
      </c>
      <c r="D16" s="313"/>
      <c r="E16" s="640" t="s">
        <v>3034</v>
      </c>
      <c r="F16" s="310" t="s">
        <v>3034</v>
      </c>
      <c r="G16" s="313"/>
      <c r="H16" s="640" t="s">
        <v>3034</v>
      </c>
      <c r="I16" s="313"/>
      <c r="J16" s="640" t="s">
        <v>3034</v>
      </c>
      <c r="K16" s="313"/>
      <c r="L16" s="640" t="s">
        <v>3034</v>
      </c>
      <c r="M16" s="313"/>
      <c r="N16" s="640" t="s">
        <v>3034</v>
      </c>
      <c r="O16" s="313"/>
      <c r="P16" s="640" t="s">
        <v>3034</v>
      </c>
      <c r="Q16" s="313"/>
      <c r="R16" s="640" t="s">
        <v>3034</v>
      </c>
      <c r="S16" s="311"/>
      <c r="T16" s="640" t="s">
        <v>3034</v>
      </c>
    </row>
    <row r="17" spans="1:20" ht="16.5">
      <c r="A17" s="340"/>
      <c r="B17" s="340"/>
      <c r="C17" s="340"/>
      <c r="D17" s="316"/>
      <c r="E17" s="320"/>
      <c r="F17" s="340"/>
      <c r="G17" s="316"/>
      <c r="H17" s="320"/>
      <c r="I17" s="316"/>
      <c r="J17" s="320"/>
      <c r="K17" s="316"/>
      <c r="L17" s="320"/>
      <c r="M17" s="316"/>
      <c r="N17" s="320"/>
      <c r="O17" s="316"/>
      <c r="P17" s="320"/>
      <c r="Q17" s="316"/>
      <c r="R17" s="320"/>
      <c r="S17" s="315"/>
      <c r="T17" s="320"/>
    </row>
    <row r="18" spans="1:20" ht="16.5">
      <c r="A18" s="340"/>
      <c r="B18" s="340"/>
      <c r="C18" s="340"/>
      <c r="D18" s="316"/>
      <c r="E18" s="320"/>
      <c r="F18" s="340"/>
      <c r="G18" s="316"/>
      <c r="H18" s="320"/>
      <c r="I18" s="316"/>
      <c r="J18" s="320"/>
      <c r="K18" s="316"/>
      <c r="L18" s="320"/>
      <c r="M18" s="316"/>
      <c r="N18" s="320"/>
      <c r="O18" s="316"/>
      <c r="P18" s="320"/>
      <c r="Q18" s="316"/>
      <c r="R18" s="320"/>
      <c r="S18" s="315"/>
      <c r="T18" s="320"/>
    </row>
    <row r="19" spans="1:20" ht="16.5">
      <c r="A19" s="340"/>
      <c r="B19" s="340"/>
      <c r="C19" s="340"/>
      <c r="D19" s="316"/>
      <c r="E19" s="320"/>
      <c r="F19" s="340"/>
      <c r="G19" s="316"/>
      <c r="H19" s="320"/>
      <c r="I19" s="316"/>
      <c r="J19" s="320"/>
      <c r="K19" s="316"/>
      <c r="L19" s="320"/>
      <c r="M19" s="316"/>
      <c r="N19" s="320"/>
      <c r="O19" s="316"/>
      <c r="P19" s="320"/>
      <c r="Q19" s="316"/>
      <c r="R19" s="320"/>
      <c r="S19" s="315"/>
      <c r="T19" s="320"/>
    </row>
    <row r="20" spans="1:20" ht="16.5">
      <c r="A20" s="340"/>
      <c r="B20" s="340"/>
      <c r="C20" s="340"/>
      <c r="D20" s="316"/>
      <c r="E20" s="320"/>
      <c r="F20" s="340"/>
      <c r="G20" s="316"/>
      <c r="H20" s="320"/>
      <c r="I20" s="316"/>
      <c r="J20" s="320"/>
      <c r="K20" s="316"/>
      <c r="L20" s="320"/>
      <c r="M20" s="316"/>
      <c r="N20" s="320"/>
      <c r="O20" s="316"/>
      <c r="P20" s="320"/>
      <c r="Q20" s="316"/>
      <c r="R20" s="320"/>
      <c r="S20" s="315"/>
      <c r="T20" s="320"/>
    </row>
    <row r="21" spans="1:20" ht="16.5">
      <c r="A21" s="340"/>
      <c r="B21" s="340"/>
      <c r="C21" s="340"/>
      <c r="D21" s="316"/>
      <c r="E21" s="320"/>
      <c r="F21" s="340"/>
      <c r="G21" s="316"/>
      <c r="H21" s="320"/>
      <c r="I21" s="316"/>
      <c r="J21" s="320"/>
      <c r="K21" s="316"/>
      <c r="L21" s="320"/>
      <c r="M21" s="316"/>
      <c r="N21" s="320"/>
      <c r="O21" s="316"/>
      <c r="P21" s="320"/>
      <c r="Q21" s="316"/>
      <c r="R21" s="320"/>
      <c r="S21" s="315"/>
      <c r="T21" s="320"/>
    </row>
    <row r="22" spans="1:20" ht="16.5">
      <c r="A22" s="340"/>
      <c r="B22" s="340"/>
      <c r="C22" s="340"/>
      <c r="D22" s="316"/>
      <c r="E22" s="320"/>
      <c r="F22" s="340"/>
      <c r="G22" s="316"/>
      <c r="H22" s="320"/>
      <c r="I22" s="316"/>
      <c r="J22" s="320"/>
      <c r="K22" s="316"/>
      <c r="L22" s="320"/>
      <c r="M22" s="316"/>
      <c r="N22" s="320"/>
      <c r="O22" s="316"/>
      <c r="P22" s="320"/>
      <c r="Q22" s="316"/>
      <c r="R22" s="320"/>
      <c r="S22" s="315"/>
      <c r="T22" s="320"/>
    </row>
    <row r="23" spans="1:20" ht="16.5">
      <c r="A23" s="340"/>
      <c r="B23" s="340"/>
      <c r="C23" s="340"/>
      <c r="D23" s="316"/>
      <c r="E23" s="320"/>
      <c r="F23" s="340"/>
      <c r="G23" s="316"/>
      <c r="H23" s="320"/>
      <c r="I23" s="316"/>
      <c r="J23" s="320"/>
      <c r="K23" s="316"/>
      <c r="L23" s="320"/>
      <c r="M23" s="316"/>
      <c r="N23" s="320"/>
      <c r="O23" s="316"/>
      <c r="P23" s="320"/>
      <c r="Q23" s="316"/>
      <c r="R23" s="320"/>
      <c r="S23" s="315"/>
      <c r="T23" s="320"/>
    </row>
    <row r="24" spans="1:20" ht="16.5">
      <c r="A24" s="340"/>
      <c r="B24" s="340"/>
      <c r="C24" s="340"/>
      <c r="D24" s="316"/>
      <c r="E24" s="320"/>
      <c r="F24" s="340"/>
      <c r="G24" s="316"/>
      <c r="H24" s="320"/>
      <c r="I24" s="316"/>
      <c r="J24" s="320"/>
      <c r="K24" s="316"/>
      <c r="L24" s="320"/>
      <c r="M24" s="316"/>
      <c r="N24" s="320"/>
      <c r="O24" s="316"/>
      <c r="P24" s="320"/>
      <c r="Q24" s="316"/>
      <c r="R24" s="320"/>
      <c r="S24" s="315"/>
      <c r="T24" s="320"/>
    </row>
    <row r="25" spans="1:20" ht="16.5">
      <c r="A25" s="340"/>
      <c r="B25" s="340"/>
      <c r="C25" s="340"/>
      <c r="D25" s="316"/>
      <c r="E25" s="320"/>
      <c r="F25" s="340"/>
      <c r="G25" s="316"/>
      <c r="H25" s="320"/>
      <c r="I25" s="316"/>
      <c r="J25" s="320"/>
      <c r="K25" s="316"/>
      <c r="L25" s="320"/>
      <c r="M25" s="316"/>
      <c r="N25" s="320"/>
      <c r="O25" s="316"/>
      <c r="P25" s="320"/>
      <c r="Q25" s="316"/>
      <c r="R25" s="320"/>
      <c r="S25" s="315"/>
      <c r="T25" s="320"/>
    </row>
    <row r="26" spans="1:20" ht="16.5">
      <c r="A26" s="641"/>
      <c r="B26" s="641"/>
      <c r="C26" s="641"/>
      <c r="D26" s="642"/>
      <c r="E26" s="643"/>
      <c r="F26" s="641"/>
      <c r="G26" s="642"/>
      <c r="H26" s="643"/>
      <c r="I26" s="642"/>
      <c r="J26" s="643"/>
      <c r="K26" s="642"/>
      <c r="L26" s="643"/>
      <c r="M26" s="642"/>
      <c r="N26" s="643"/>
      <c r="O26" s="642"/>
      <c r="P26" s="643"/>
      <c r="Q26" s="642"/>
      <c r="R26" s="643"/>
      <c r="S26" s="644"/>
      <c r="T26" s="643"/>
    </row>
    <row r="28" spans="1:20" ht="15.75">
      <c r="A28" s="497" t="s">
        <v>3035</v>
      </c>
      <c r="B28" s="497"/>
      <c r="C28" s="497"/>
      <c r="D28" s="497"/>
      <c r="E28" s="497"/>
      <c r="F28" s="497"/>
      <c r="G28" s="497"/>
      <c r="H28" s="497"/>
      <c r="I28" s="497"/>
      <c r="J28" s="497"/>
      <c r="K28" s="497" t="s">
        <v>3036</v>
      </c>
      <c r="L28" s="497"/>
      <c r="M28" s="497"/>
      <c r="N28" s="497"/>
      <c r="O28" s="497"/>
      <c r="P28" s="497"/>
      <c r="Q28" s="497"/>
      <c r="R28" s="497"/>
      <c r="S28" s="497"/>
      <c r="T28" s="497"/>
    </row>
    <row r="29" spans="1:20" ht="15.75">
      <c r="A29" s="497"/>
      <c r="B29" s="497"/>
      <c r="C29" s="497"/>
      <c r="D29" s="497"/>
      <c r="E29" s="497"/>
      <c r="F29" s="497"/>
      <c r="G29" s="497"/>
      <c r="H29" s="497"/>
      <c r="I29" s="497"/>
      <c r="J29" s="497"/>
      <c r="K29" s="497"/>
      <c r="L29" s="497"/>
      <c r="M29" s="497"/>
      <c r="N29" s="497"/>
      <c r="O29" s="497"/>
      <c r="P29" s="497"/>
      <c r="Q29" s="497"/>
      <c r="R29" s="497"/>
      <c r="S29" s="497"/>
      <c r="T29" s="497"/>
    </row>
    <row r="30" spans="1:20" ht="11.25" customHeight="1">
      <c r="A30" s="497"/>
      <c r="B30" s="497"/>
      <c r="C30" s="497"/>
      <c r="D30" s="497"/>
      <c r="E30" s="497"/>
      <c r="F30" s="497"/>
      <c r="G30" s="497"/>
      <c r="H30" s="497"/>
      <c r="I30" s="497"/>
      <c r="J30" s="497"/>
      <c r="K30" s="497"/>
      <c r="L30" s="497"/>
      <c r="M30" s="497"/>
      <c r="N30" s="497"/>
      <c r="O30" s="497"/>
      <c r="P30" s="497"/>
      <c r="Q30" s="497"/>
      <c r="R30" s="497"/>
      <c r="S30" s="497"/>
      <c r="T30" s="497"/>
    </row>
    <row r="31" spans="1:20" ht="15.75">
      <c r="A31" s="497"/>
      <c r="B31" s="497"/>
      <c r="C31" s="497"/>
      <c r="D31" s="497"/>
      <c r="E31" s="497"/>
      <c r="F31" s="497"/>
      <c r="G31" s="497"/>
      <c r="H31" s="497"/>
      <c r="I31" s="497"/>
      <c r="J31" s="497"/>
      <c r="K31" s="497"/>
      <c r="L31" s="497"/>
      <c r="M31" s="497"/>
      <c r="N31" s="497"/>
      <c r="O31" s="497"/>
      <c r="P31" s="497"/>
      <c r="Q31" s="497"/>
      <c r="R31" s="497"/>
      <c r="S31" s="497"/>
      <c r="T31" s="497"/>
    </row>
    <row r="32" spans="1:20" ht="15.75">
      <c r="A32" s="497" t="s">
        <v>3037</v>
      </c>
      <c r="C32" s="497"/>
      <c r="D32" s="497"/>
      <c r="E32" s="497"/>
      <c r="F32" s="497"/>
      <c r="G32" s="497"/>
      <c r="H32" s="497"/>
      <c r="I32" s="497"/>
      <c r="J32" s="497"/>
      <c r="K32" s="497"/>
      <c r="L32" s="497"/>
      <c r="M32" s="497" t="s">
        <v>339</v>
      </c>
      <c r="N32" s="497"/>
      <c r="Q32" s="497"/>
      <c r="R32" s="497"/>
      <c r="S32" s="497"/>
      <c r="T32" s="497"/>
    </row>
    <row r="33" spans="1:20" ht="15.75">
      <c r="A33" s="497" t="s">
        <v>3038</v>
      </c>
      <c r="C33" s="497"/>
      <c r="D33" s="497"/>
      <c r="E33" s="497"/>
      <c r="F33" s="497"/>
      <c r="G33" s="497"/>
      <c r="H33" s="497"/>
      <c r="I33" s="497"/>
      <c r="J33" s="497"/>
      <c r="K33" s="497"/>
      <c r="L33" s="497"/>
      <c r="M33" s="497"/>
      <c r="N33" s="497" t="s">
        <v>3039</v>
      </c>
      <c r="O33" s="497"/>
      <c r="Q33" s="497"/>
      <c r="R33" s="497"/>
      <c r="S33" s="497"/>
      <c r="T33" s="497"/>
    </row>
    <row r="34" spans="1:20" ht="15.75">
      <c r="A34" s="497"/>
      <c r="B34" s="497"/>
      <c r="C34" s="497"/>
      <c r="D34" s="497"/>
      <c r="E34" s="497"/>
      <c r="F34" s="497"/>
      <c r="G34" s="497"/>
      <c r="H34" s="497"/>
      <c r="I34" s="497"/>
      <c r="J34" s="497"/>
      <c r="K34" s="497"/>
      <c r="L34" s="497"/>
      <c r="M34" s="497"/>
      <c r="N34" s="497"/>
      <c r="O34" s="497"/>
      <c r="P34" s="497"/>
      <c r="Q34" s="497"/>
      <c r="R34" s="497"/>
      <c r="S34" s="497"/>
      <c r="T34" s="497"/>
    </row>
  </sheetData>
  <mergeCells count="22">
    <mergeCell ref="S8:T8"/>
    <mergeCell ref="D9:E9"/>
    <mergeCell ref="G9:H9"/>
    <mergeCell ref="I9:J9"/>
    <mergeCell ref="K9:L9"/>
    <mergeCell ref="M9:N9"/>
    <mergeCell ref="O9:P9"/>
    <mergeCell ref="Q9:R9"/>
    <mergeCell ref="S9:T9"/>
    <mergeCell ref="G8:H8"/>
    <mergeCell ref="I8:J8"/>
    <mergeCell ref="K8:L8"/>
    <mergeCell ref="M8:N8"/>
    <mergeCell ref="O8:P8"/>
    <mergeCell ref="Q8:R8"/>
    <mergeCell ref="A3:T3"/>
    <mergeCell ref="A4:T4"/>
    <mergeCell ref="M6:R6"/>
    <mergeCell ref="S6:T6"/>
    <mergeCell ref="G7:L7"/>
    <mergeCell ref="M7:R7"/>
    <mergeCell ref="S7:T7"/>
  </mergeCells>
  <pageMargins left="0.2" right="1.2" top="0.5" bottom="0" header="0.3" footer="0.3"/>
  <pageSetup paperSize="5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0"/>
  <sheetViews>
    <sheetView topLeftCell="A22" workbookViewId="0">
      <selection activeCell="A46" sqref="A46"/>
    </sheetView>
  </sheetViews>
  <sheetFormatPr defaultRowHeight="15"/>
  <cols>
    <col min="1" max="1" width="81.140625" customWidth="1"/>
    <col min="2" max="2" width="2.85546875" customWidth="1"/>
    <col min="3" max="3" width="51.42578125" customWidth="1"/>
    <col min="6" max="6" width="14.28515625" bestFit="1" customWidth="1"/>
  </cols>
  <sheetData>
    <row r="1" spans="1:6">
      <c r="A1" t="s">
        <v>3040</v>
      </c>
      <c r="C1" t="s">
        <v>3041</v>
      </c>
    </row>
    <row r="3" spans="1:6" ht="16.5">
      <c r="A3" s="645" t="s">
        <v>3042</v>
      </c>
      <c r="B3" s="645"/>
      <c r="C3" s="645"/>
    </row>
    <row r="4" spans="1:6" ht="16.5">
      <c r="A4" s="646" t="s">
        <v>3043</v>
      </c>
      <c r="B4" s="646"/>
      <c r="C4" s="646"/>
    </row>
    <row r="5" spans="1:6" ht="15.75">
      <c r="A5" s="647" t="s">
        <v>5</v>
      </c>
      <c r="B5" s="128"/>
      <c r="C5" s="128"/>
    </row>
    <row r="6" spans="1:6" ht="15.75">
      <c r="A6" s="648" t="s">
        <v>3044</v>
      </c>
      <c r="B6" s="649" t="s">
        <v>3045</v>
      </c>
      <c r="C6" s="650"/>
    </row>
    <row r="7" spans="1:6">
      <c r="A7" s="651">
        <v>1</v>
      </c>
      <c r="B7" s="652"/>
      <c r="C7" s="653">
        <v>2</v>
      </c>
    </row>
    <row r="8" spans="1:6">
      <c r="A8" s="77" t="s">
        <v>3046</v>
      </c>
      <c r="B8" s="654"/>
      <c r="C8" s="655"/>
    </row>
    <row r="9" spans="1:6">
      <c r="A9" s="77" t="s">
        <v>3047</v>
      </c>
      <c r="B9" s="297"/>
      <c r="C9" s="656">
        <v>272415.96000000002</v>
      </c>
    </row>
    <row r="10" spans="1:6">
      <c r="A10" s="77" t="s">
        <v>3048</v>
      </c>
      <c r="B10" s="297"/>
      <c r="C10" s="656">
        <v>309103.07</v>
      </c>
    </row>
    <row r="11" spans="1:6">
      <c r="A11" s="77" t="s">
        <v>3049</v>
      </c>
      <c r="B11" s="297"/>
      <c r="C11" s="656">
        <v>544831.92000000004</v>
      </c>
      <c r="F11" s="45"/>
    </row>
    <row r="12" spans="1:6">
      <c r="A12" s="77" t="s">
        <v>3050</v>
      </c>
      <c r="B12" s="297"/>
      <c r="C12" s="656">
        <v>3268991.54</v>
      </c>
      <c r="F12" s="45"/>
    </row>
    <row r="13" spans="1:6">
      <c r="A13" s="77"/>
      <c r="B13" s="297"/>
      <c r="C13" s="656"/>
      <c r="F13" s="45"/>
    </row>
    <row r="14" spans="1:6">
      <c r="A14" s="77" t="s">
        <v>3051</v>
      </c>
      <c r="B14" s="297"/>
      <c r="C14" s="656"/>
      <c r="F14" s="45"/>
    </row>
    <row r="15" spans="1:6">
      <c r="A15" s="77" t="s">
        <v>3052</v>
      </c>
      <c r="B15" s="297"/>
      <c r="C15" s="656">
        <v>22580282.800000001</v>
      </c>
      <c r="F15" s="45"/>
    </row>
    <row r="16" spans="1:6">
      <c r="A16" s="77" t="s">
        <v>3053</v>
      </c>
      <c r="B16" s="297"/>
      <c r="C16" s="656">
        <v>5786070.7000000002</v>
      </c>
      <c r="F16" s="45"/>
    </row>
    <row r="17" spans="1:6">
      <c r="A17" s="77" t="s">
        <v>3054</v>
      </c>
      <c r="B17" s="297"/>
      <c r="C17" s="656">
        <v>5786070.7000000002</v>
      </c>
      <c r="F17" s="45"/>
    </row>
    <row r="18" spans="1:6">
      <c r="A18" s="77" t="s">
        <v>3055</v>
      </c>
      <c r="B18" s="297"/>
      <c r="C18" s="656">
        <v>1129014.1399999999</v>
      </c>
      <c r="F18" s="45"/>
    </row>
    <row r="19" spans="1:6">
      <c r="A19" s="77" t="s">
        <v>3056</v>
      </c>
      <c r="B19" s="297"/>
      <c r="C19" s="656">
        <v>1157214.1399999999</v>
      </c>
      <c r="F19" s="45"/>
    </row>
    <row r="20" spans="1:6">
      <c r="A20" s="77" t="s">
        <v>3057</v>
      </c>
      <c r="B20" s="297"/>
      <c r="C20" s="656">
        <v>165000</v>
      </c>
      <c r="F20" s="45"/>
    </row>
    <row r="21" spans="1:6">
      <c r="A21" s="77" t="s">
        <v>3058</v>
      </c>
      <c r="B21" s="297"/>
      <c r="C21" s="656">
        <v>1300000</v>
      </c>
      <c r="F21" s="45"/>
    </row>
    <row r="22" spans="1:6">
      <c r="A22" s="77" t="s">
        <v>3059</v>
      </c>
      <c r="B22" s="297"/>
      <c r="C22" s="656">
        <v>83000</v>
      </c>
    </row>
    <row r="23" spans="1:6" ht="8.25" customHeight="1">
      <c r="A23" s="657"/>
      <c r="B23" s="658"/>
      <c r="C23" s="659"/>
    </row>
    <row r="24" spans="1:6" ht="18">
      <c r="A24" s="660" t="s">
        <v>3060</v>
      </c>
      <c r="B24" s="661" t="s">
        <v>36</v>
      </c>
      <c r="C24" s="662">
        <f>SUM(C9:C23)</f>
        <v>42381994.969999999</v>
      </c>
      <c r="F24" s="46"/>
    </row>
    <row r="25" spans="1:6" ht="14.25" customHeight="1"/>
    <row r="26" spans="1:6">
      <c r="A26" s="176" t="s">
        <v>3061</v>
      </c>
    </row>
    <row r="29" spans="1:6">
      <c r="A29" s="176" t="s">
        <v>3062</v>
      </c>
      <c r="B29" s="176"/>
      <c r="C29" s="176"/>
    </row>
    <row r="30" spans="1:6">
      <c r="A30" s="176" t="s">
        <v>3063</v>
      </c>
      <c r="B30" s="176"/>
      <c r="C30" s="176"/>
    </row>
    <row r="31" spans="1:6">
      <c r="C31" s="176"/>
    </row>
    <row r="32" spans="1:6">
      <c r="A32" s="176" t="s">
        <v>441</v>
      </c>
    </row>
    <row r="33" spans="1:3">
      <c r="A33" s="176"/>
    </row>
    <row r="34" spans="1:3">
      <c r="A34" s="176"/>
    </row>
    <row r="35" spans="1:3">
      <c r="A35" s="176" t="s">
        <v>1396</v>
      </c>
    </row>
    <row r="36" spans="1:3">
      <c r="A36" s="176" t="s">
        <v>3064</v>
      </c>
    </row>
    <row r="40" spans="1:3">
      <c r="A40" t="s">
        <v>3040</v>
      </c>
      <c r="C40" t="s">
        <v>3041</v>
      </c>
    </row>
    <row r="42" spans="1:3" ht="16.5">
      <c r="A42" s="645" t="s">
        <v>3042</v>
      </c>
      <c r="B42" s="645"/>
      <c r="C42" s="645"/>
    </row>
    <row r="43" spans="1:3" ht="16.5">
      <c r="A43" s="646" t="s">
        <v>3043</v>
      </c>
      <c r="B43" s="646"/>
      <c r="C43" s="646"/>
    </row>
    <row r="44" spans="1:3" ht="16.5">
      <c r="A44" s="663"/>
      <c r="B44" s="663"/>
      <c r="C44" s="663"/>
    </row>
    <row r="45" spans="1:3" ht="15.75">
      <c r="A45" s="647" t="s">
        <v>270</v>
      </c>
      <c r="B45" s="128"/>
      <c r="C45" s="128"/>
    </row>
    <row r="46" spans="1:3" ht="15.75">
      <c r="A46" s="648" t="s">
        <v>3044</v>
      </c>
      <c r="B46" s="649" t="s">
        <v>3045</v>
      </c>
      <c r="C46" s="650"/>
    </row>
    <row r="47" spans="1:3">
      <c r="A47" s="651">
        <v>1</v>
      </c>
      <c r="B47" s="652"/>
      <c r="C47" s="653">
        <v>2</v>
      </c>
    </row>
    <row r="48" spans="1:3">
      <c r="B48" s="654"/>
      <c r="C48" s="655"/>
    </row>
    <row r="49" spans="1:3">
      <c r="A49" s="77" t="s">
        <v>3046</v>
      </c>
      <c r="B49" s="654"/>
      <c r="C49" s="655"/>
    </row>
    <row r="50" spans="1:3">
      <c r="A50" s="77" t="s">
        <v>3047</v>
      </c>
      <c r="B50" s="297"/>
      <c r="C50" s="656">
        <v>3683.76</v>
      </c>
    </row>
    <row r="51" spans="1:3">
      <c r="A51" s="77" t="s">
        <v>3048</v>
      </c>
      <c r="B51" s="297"/>
      <c r="C51" s="656">
        <v>5065.17</v>
      </c>
    </row>
    <row r="52" spans="1:3">
      <c r="A52" s="77" t="s">
        <v>3049</v>
      </c>
      <c r="B52" s="297"/>
      <c r="C52" s="656">
        <v>6859.44</v>
      </c>
    </row>
    <row r="53" spans="1:3">
      <c r="A53" s="77" t="s">
        <v>3050</v>
      </c>
      <c r="B53" s="297"/>
      <c r="C53" s="656">
        <v>41156.639999999999</v>
      </c>
    </row>
    <row r="54" spans="1:3">
      <c r="A54" s="77"/>
      <c r="B54" s="654"/>
      <c r="C54" s="655"/>
    </row>
    <row r="55" spans="1:3">
      <c r="A55" s="124"/>
      <c r="B55" s="160"/>
      <c r="C55" s="162"/>
    </row>
    <row r="56" spans="1:3">
      <c r="A56" s="124"/>
      <c r="B56" s="160"/>
      <c r="C56" s="162"/>
    </row>
    <row r="57" spans="1:3">
      <c r="A57" s="124"/>
      <c r="B57" s="160"/>
      <c r="C57" s="162"/>
    </row>
    <row r="58" spans="1:3">
      <c r="A58" s="124"/>
      <c r="B58" s="160"/>
      <c r="C58" s="162"/>
    </row>
    <row r="59" spans="1:3">
      <c r="A59" s="124"/>
      <c r="B59" s="160"/>
      <c r="C59" s="162"/>
    </row>
    <row r="60" spans="1:3">
      <c r="A60" s="127"/>
      <c r="B60" s="404"/>
      <c r="C60" s="664"/>
    </row>
    <row r="61" spans="1:3" ht="18">
      <c r="A61" s="660" t="s">
        <v>3060</v>
      </c>
      <c r="B61" s="661" t="s">
        <v>36</v>
      </c>
      <c r="C61" s="662">
        <f>SUM(C48:C60)</f>
        <v>56765.009999999995</v>
      </c>
    </row>
    <row r="63" spans="1:3">
      <c r="A63" s="176" t="s">
        <v>3061</v>
      </c>
    </row>
    <row r="66" spans="1:3">
      <c r="A66" s="176" t="s">
        <v>3065</v>
      </c>
      <c r="B66" s="176"/>
      <c r="C66" s="176"/>
    </row>
    <row r="67" spans="1:3">
      <c r="A67" s="176" t="s">
        <v>3066</v>
      </c>
      <c r="B67" s="176"/>
      <c r="C67" s="176"/>
    </row>
    <row r="68" spans="1:3">
      <c r="C68" s="176"/>
    </row>
    <row r="69" spans="1:3">
      <c r="A69" s="176" t="s">
        <v>441</v>
      </c>
    </row>
    <row r="70" spans="1:3">
      <c r="A70" s="176"/>
    </row>
    <row r="71" spans="1:3">
      <c r="A71" s="176"/>
    </row>
    <row r="72" spans="1:3">
      <c r="A72" s="176" t="s">
        <v>1396</v>
      </c>
    </row>
    <row r="73" spans="1:3">
      <c r="A73" s="176" t="s">
        <v>3064</v>
      </c>
    </row>
    <row r="77" spans="1:3">
      <c r="A77" t="s">
        <v>3040</v>
      </c>
      <c r="C77" t="s">
        <v>3041</v>
      </c>
    </row>
    <row r="79" spans="1:3" ht="16.5">
      <c r="A79" s="645" t="s">
        <v>3042</v>
      </c>
      <c r="B79" s="645"/>
      <c r="C79" s="645"/>
    </row>
    <row r="80" spans="1:3" ht="16.5">
      <c r="A80" s="646" t="s">
        <v>3043</v>
      </c>
      <c r="B80" s="646"/>
      <c r="C80" s="646"/>
    </row>
    <row r="81" spans="1:3" ht="16.5">
      <c r="A81" s="663"/>
      <c r="B81" s="663"/>
      <c r="C81" s="663"/>
    </row>
    <row r="82" spans="1:3" ht="15.75">
      <c r="A82" s="647" t="s">
        <v>285</v>
      </c>
      <c r="B82" s="128"/>
      <c r="C82" s="128"/>
    </row>
    <row r="83" spans="1:3" ht="15.75">
      <c r="A83" s="648" t="s">
        <v>3044</v>
      </c>
      <c r="B83" s="649" t="s">
        <v>3045</v>
      </c>
      <c r="C83" s="650"/>
    </row>
    <row r="84" spans="1:3">
      <c r="A84" s="651">
        <v>1</v>
      </c>
      <c r="B84" s="652"/>
      <c r="C84" s="653">
        <v>2</v>
      </c>
    </row>
    <row r="85" spans="1:3">
      <c r="B85" s="654"/>
      <c r="C85" s="655"/>
    </row>
    <row r="86" spans="1:3" ht="15.75">
      <c r="A86" s="359" t="s">
        <v>3046</v>
      </c>
      <c r="B86" s="654"/>
      <c r="C86" s="655"/>
    </row>
    <row r="87" spans="1:3">
      <c r="A87" s="77" t="s">
        <v>3047</v>
      </c>
      <c r="B87" s="297"/>
      <c r="C87" s="656">
        <v>1200</v>
      </c>
    </row>
    <row r="88" spans="1:3">
      <c r="A88" s="77" t="s">
        <v>3048</v>
      </c>
      <c r="B88" s="297"/>
      <c r="C88" s="656">
        <v>1650</v>
      </c>
    </row>
    <row r="89" spans="1:3">
      <c r="A89" s="77" t="s">
        <v>3049</v>
      </c>
      <c r="B89" s="297"/>
      <c r="C89" s="656">
        <v>2144.64</v>
      </c>
    </row>
    <row r="90" spans="1:3">
      <c r="A90" s="77" t="s">
        <v>3050</v>
      </c>
      <c r="B90" s="297"/>
      <c r="C90" s="656">
        <v>12867.84</v>
      </c>
    </row>
    <row r="91" spans="1:3">
      <c r="A91" s="77"/>
      <c r="B91" s="654"/>
      <c r="C91" s="655"/>
    </row>
    <row r="92" spans="1:3">
      <c r="A92" s="124"/>
      <c r="B92" s="160"/>
      <c r="C92" s="162"/>
    </row>
    <row r="93" spans="1:3">
      <c r="A93" s="124"/>
      <c r="B93" s="160"/>
      <c r="C93" s="162"/>
    </row>
    <row r="94" spans="1:3">
      <c r="A94" s="124"/>
      <c r="B94" s="160"/>
      <c r="C94" s="162"/>
    </row>
    <row r="95" spans="1:3">
      <c r="A95" s="124"/>
      <c r="B95" s="160"/>
      <c r="C95" s="162"/>
    </row>
    <row r="96" spans="1:3">
      <c r="A96" s="124"/>
      <c r="B96" s="160"/>
      <c r="C96" s="162"/>
    </row>
    <row r="97" spans="1:3">
      <c r="A97" s="127"/>
      <c r="B97" s="404"/>
      <c r="C97" s="664"/>
    </row>
    <row r="98" spans="1:3" ht="18">
      <c r="A98" s="665" t="s">
        <v>3060</v>
      </c>
      <c r="B98" s="666" t="s">
        <v>36</v>
      </c>
      <c r="C98" s="667">
        <f>SUM(C85:C97)</f>
        <v>17862.48</v>
      </c>
    </row>
    <row r="100" spans="1:3">
      <c r="A100" s="176" t="s">
        <v>3061</v>
      </c>
    </row>
    <row r="103" spans="1:3">
      <c r="A103" s="176" t="s">
        <v>3067</v>
      </c>
      <c r="B103" s="176"/>
      <c r="C103" s="176"/>
    </row>
    <row r="104" spans="1:3">
      <c r="A104" s="176" t="s">
        <v>3063</v>
      </c>
      <c r="B104" s="176"/>
      <c r="C104" s="176"/>
    </row>
    <row r="105" spans="1:3">
      <c r="C105" s="176"/>
    </row>
    <row r="106" spans="1:3">
      <c r="A106" s="176" t="s">
        <v>441</v>
      </c>
    </row>
    <row r="107" spans="1:3">
      <c r="A107" s="176"/>
    </row>
    <row r="108" spans="1:3">
      <c r="A108" s="176"/>
    </row>
    <row r="109" spans="1:3">
      <c r="A109" s="176" t="s">
        <v>1396</v>
      </c>
    </row>
    <row r="110" spans="1:3">
      <c r="A110" s="176" t="s">
        <v>3068</v>
      </c>
    </row>
  </sheetData>
  <mergeCells count="9">
    <mergeCell ref="A79:C79"/>
    <mergeCell ref="A80:C80"/>
    <mergeCell ref="B83:C83"/>
    <mergeCell ref="A3:C3"/>
    <mergeCell ref="A4:C4"/>
    <mergeCell ref="B6:C6"/>
    <mergeCell ref="A42:C42"/>
    <mergeCell ref="A43:C43"/>
    <mergeCell ref="B46:C46"/>
  </mergeCells>
  <pageMargins left="0.7" right="1.2" top="0.5" bottom="0.25" header="0.3" footer="0.3"/>
  <pageSetup paperSize="5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O296"/>
  <sheetViews>
    <sheetView tabSelected="1" topLeftCell="A272" workbookViewId="0">
      <selection activeCell="O284" sqref="O284"/>
    </sheetView>
  </sheetViews>
  <sheetFormatPr defaultRowHeight="15"/>
  <cols>
    <col min="1" max="1" width="45.7109375" customWidth="1"/>
    <col min="2" max="2" width="10.85546875" customWidth="1"/>
    <col min="3" max="3" width="2.5703125" customWidth="1"/>
    <col min="4" max="4" width="12.85546875" customWidth="1"/>
    <col min="5" max="5" width="2.5703125" customWidth="1"/>
    <col min="6" max="6" width="12.7109375" customWidth="1"/>
    <col min="7" max="7" width="2.5703125" customWidth="1"/>
    <col min="8" max="8" width="12.7109375" customWidth="1"/>
    <col min="9" max="9" width="2.5703125" customWidth="1"/>
    <col min="10" max="10" width="11.85546875" customWidth="1"/>
    <col min="11" max="11" width="2.5703125" customWidth="1"/>
    <col min="12" max="12" width="14.42578125" customWidth="1"/>
    <col min="15" max="15" width="17.140625" customWidth="1"/>
  </cols>
  <sheetData>
    <row r="1" spans="1:15">
      <c r="A1" t="s">
        <v>3069</v>
      </c>
      <c r="L1" t="s">
        <v>3070</v>
      </c>
    </row>
    <row r="2" spans="1:15">
      <c r="A2" t="s">
        <v>3071</v>
      </c>
      <c r="D2" s="45"/>
      <c r="F2" s="45"/>
    </row>
    <row r="3" spans="1:15">
      <c r="D3" s="45"/>
      <c r="F3" s="45"/>
    </row>
    <row r="4" spans="1:15" ht="18.75">
      <c r="A4" s="668" t="s">
        <v>3072</v>
      </c>
      <c r="B4" s="668"/>
      <c r="C4" s="668"/>
      <c r="D4" s="668"/>
      <c r="E4" s="668"/>
      <c r="F4" s="668"/>
      <c r="G4" s="668"/>
      <c r="H4" s="668"/>
      <c r="I4" s="668"/>
      <c r="J4" s="668"/>
      <c r="K4" s="668"/>
      <c r="L4" s="668"/>
    </row>
    <row r="5" spans="1:15" ht="18.75">
      <c r="A5" s="669"/>
      <c r="B5" s="669" t="s">
        <v>3073</v>
      </c>
      <c r="C5" s="669"/>
      <c r="D5" s="669"/>
      <c r="E5" s="669"/>
      <c r="F5" s="669"/>
      <c r="G5" s="670"/>
      <c r="H5" s="670"/>
      <c r="I5" s="670"/>
      <c r="J5" s="670"/>
      <c r="K5" s="670"/>
      <c r="L5" s="670"/>
    </row>
    <row r="6" spans="1:15" ht="18.75">
      <c r="A6" s="669"/>
      <c r="B6" s="669"/>
      <c r="C6" s="669"/>
      <c r="D6" s="669"/>
      <c r="E6" s="669"/>
      <c r="F6" s="669"/>
      <c r="G6" s="670"/>
      <c r="H6" s="670"/>
      <c r="I6" s="670"/>
      <c r="J6" s="670"/>
      <c r="K6" s="670"/>
      <c r="L6" s="670"/>
    </row>
    <row r="7" spans="1:15" ht="15.75">
      <c r="A7" s="671" t="s">
        <v>5</v>
      </c>
      <c r="B7" s="128"/>
      <c r="C7" s="128"/>
      <c r="D7" s="128"/>
      <c r="E7" s="128"/>
      <c r="F7" s="128"/>
      <c r="G7" s="128"/>
      <c r="H7" s="128"/>
      <c r="I7" s="128"/>
      <c r="J7" s="128"/>
      <c r="K7" s="128"/>
      <c r="L7" s="128"/>
    </row>
    <row r="8" spans="1:15" ht="16.5">
      <c r="A8" s="672"/>
      <c r="B8" s="673" t="s">
        <v>3074</v>
      </c>
      <c r="C8" s="674" t="s">
        <v>3075</v>
      </c>
      <c r="D8" s="675"/>
      <c r="E8" s="674" t="s">
        <v>3076</v>
      </c>
      <c r="F8" s="675"/>
      <c r="G8" s="674" t="s">
        <v>3077</v>
      </c>
      <c r="H8" s="675"/>
      <c r="I8" s="674" t="s">
        <v>3078</v>
      </c>
      <c r="J8" s="675"/>
      <c r="K8" s="676"/>
      <c r="L8" s="677"/>
    </row>
    <row r="9" spans="1:15" ht="16.5">
      <c r="A9" s="678" t="s">
        <v>3079</v>
      </c>
      <c r="B9" s="678" t="s">
        <v>3080</v>
      </c>
      <c r="C9" s="679" t="s">
        <v>3081</v>
      </c>
      <c r="D9" s="680"/>
      <c r="E9" s="679" t="s">
        <v>3082</v>
      </c>
      <c r="F9" s="680"/>
      <c r="G9" s="679" t="s">
        <v>3082</v>
      </c>
      <c r="H9" s="680"/>
      <c r="I9" s="679" t="s">
        <v>3082</v>
      </c>
      <c r="J9" s="680"/>
      <c r="K9" s="679" t="s">
        <v>1195</v>
      </c>
      <c r="L9" s="680"/>
    </row>
    <row r="10" spans="1:15" ht="16.5">
      <c r="A10" s="681">
        <v>1</v>
      </c>
      <c r="B10" s="681">
        <v>2</v>
      </c>
      <c r="C10" s="682">
        <v>3</v>
      </c>
      <c r="D10" s="683"/>
      <c r="E10" s="682">
        <v>4</v>
      </c>
      <c r="F10" s="683"/>
      <c r="G10" s="682">
        <v>5</v>
      </c>
      <c r="H10" s="683"/>
      <c r="I10" s="682">
        <v>6</v>
      </c>
      <c r="J10" s="683"/>
      <c r="K10" s="682">
        <v>7</v>
      </c>
      <c r="L10" s="683"/>
    </row>
    <row r="11" spans="1:15">
      <c r="A11" s="118" t="s">
        <v>3083</v>
      </c>
      <c r="B11" s="39"/>
      <c r="C11" s="40"/>
      <c r="D11" s="41"/>
      <c r="E11" s="40"/>
      <c r="F11" s="41"/>
      <c r="G11" s="40"/>
      <c r="H11" s="41"/>
      <c r="I11" s="40"/>
      <c r="J11" s="41"/>
      <c r="K11" s="40"/>
      <c r="L11" s="41"/>
    </row>
    <row r="12" spans="1:15">
      <c r="A12" s="365" t="s">
        <v>3084</v>
      </c>
      <c r="B12" s="38"/>
      <c r="C12" s="40"/>
      <c r="D12" s="41"/>
      <c r="E12" s="40"/>
      <c r="F12" s="41"/>
      <c r="G12" s="40"/>
      <c r="H12" s="41"/>
      <c r="I12" s="40"/>
      <c r="J12" s="41"/>
      <c r="K12" s="40"/>
      <c r="L12" s="41"/>
    </row>
    <row r="13" spans="1:15">
      <c r="A13" s="365" t="s">
        <v>3085</v>
      </c>
      <c r="B13" s="38"/>
      <c r="C13" s="40"/>
      <c r="D13" s="41"/>
      <c r="E13" s="40"/>
      <c r="F13" s="41"/>
      <c r="G13" s="40"/>
      <c r="H13" s="41"/>
      <c r="I13" s="40"/>
      <c r="J13" s="41"/>
      <c r="K13" s="40"/>
      <c r="L13" s="41"/>
    </row>
    <row r="14" spans="1:15">
      <c r="A14" s="39" t="s">
        <v>3086</v>
      </c>
      <c r="B14" s="38" t="s">
        <v>3087</v>
      </c>
      <c r="C14" s="40" t="s">
        <v>36</v>
      </c>
      <c r="D14" s="41">
        <v>19091100</v>
      </c>
      <c r="E14" s="52" t="s">
        <v>36</v>
      </c>
      <c r="F14" s="41">
        <v>5679432</v>
      </c>
      <c r="G14" s="52" t="s">
        <v>36</v>
      </c>
      <c r="H14" s="41">
        <v>2471064</v>
      </c>
      <c r="I14" s="52" t="s">
        <v>36</v>
      </c>
      <c r="J14" s="41">
        <v>0</v>
      </c>
      <c r="K14" s="52" t="s">
        <v>36</v>
      </c>
      <c r="L14" s="41">
        <f>SUM(D14:J14)</f>
        <v>27241596</v>
      </c>
      <c r="O14" s="46"/>
    </row>
    <row r="15" spans="1:15">
      <c r="A15" s="39" t="s">
        <v>3088</v>
      </c>
      <c r="B15" s="38" t="s">
        <v>100</v>
      </c>
      <c r="C15" s="52"/>
      <c r="D15" s="41">
        <v>4226520</v>
      </c>
      <c r="E15" s="52"/>
      <c r="F15" s="41">
        <v>396000</v>
      </c>
      <c r="G15" s="52"/>
      <c r="H15" s="41">
        <v>827040</v>
      </c>
      <c r="I15" s="52"/>
      <c r="J15" s="41">
        <v>0</v>
      </c>
      <c r="K15" s="52"/>
      <c r="L15" s="41">
        <f>SUM(D15:J15)</f>
        <v>5449560</v>
      </c>
      <c r="O15" s="46"/>
    </row>
    <row r="16" spans="1:15">
      <c r="A16" s="684" t="s">
        <v>3089</v>
      </c>
      <c r="B16" s="685"/>
      <c r="C16" s="686" t="s">
        <v>36</v>
      </c>
      <c r="D16" s="687">
        <f>SUM(D13:D15)</f>
        <v>23317620</v>
      </c>
      <c r="E16" s="688" t="s">
        <v>36</v>
      </c>
      <c r="F16" s="687">
        <f>F14+F15</f>
        <v>6075432</v>
      </c>
      <c r="G16" s="688" t="s">
        <v>36</v>
      </c>
      <c r="H16" s="687">
        <f>H14+H15</f>
        <v>3298104</v>
      </c>
      <c r="I16" s="688" t="s">
        <v>36</v>
      </c>
      <c r="J16" s="687">
        <f>J14+J15</f>
        <v>0</v>
      </c>
      <c r="K16" s="688" t="s">
        <v>36</v>
      </c>
      <c r="L16" s="687">
        <f>L14+L15</f>
        <v>32691156</v>
      </c>
    </row>
    <row r="17" spans="1:15">
      <c r="A17" s="90" t="s">
        <v>3090</v>
      </c>
      <c r="B17" s="38"/>
      <c r="C17" s="52"/>
      <c r="D17" s="41"/>
      <c r="E17" s="52"/>
      <c r="F17" s="41"/>
      <c r="G17" s="52"/>
      <c r="H17" s="41"/>
      <c r="I17" s="52"/>
      <c r="J17" s="41"/>
      <c r="K17" s="52"/>
      <c r="L17" s="41"/>
    </row>
    <row r="18" spans="1:15">
      <c r="A18" s="39" t="s">
        <v>3091</v>
      </c>
      <c r="B18" s="38" t="s">
        <v>103</v>
      </c>
      <c r="C18" s="52" t="s">
        <v>36</v>
      </c>
      <c r="D18" s="41">
        <v>1296000</v>
      </c>
      <c r="E18" s="52" t="s">
        <v>36</v>
      </c>
      <c r="F18" s="41">
        <v>456000</v>
      </c>
      <c r="G18" s="52" t="s">
        <v>36</v>
      </c>
      <c r="H18" s="41">
        <v>192000</v>
      </c>
      <c r="I18" s="52" t="s">
        <v>36</v>
      </c>
      <c r="J18" s="41">
        <v>0</v>
      </c>
      <c r="K18" s="52" t="s">
        <v>36</v>
      </c>
      <c r="L18" s="41">
        <f t="shared" ref="L18:L29" si="0">D18+F18+H18+J18</f>
        <v>1944000</v>
      </c>
    </row>
    <row r="19" spans="1:15">
      <c r="A19" s="39" t="s">
        <v>104</v>
      </c>
      <c r="B19" s="38" t="s">
        <v>105</v>
      </c>
      <c r="C19" s="63"/>
      <c r="D19" s="41">
        <v>1372500</v>
      </c>
      <c r="E19" s="63"/>
      <c r="F19" s="41">
        <v>67500</v>
      </c>
      <c r="G19" s="63"/>
      <c r="H19" s="41">
        <v>80700</v>
      </c>
      <c r="I19" s="63"/>
      <c r="J19" s="41">
        <v>0</v>
      </c>
      <c r="K19" s="63"/>
      <c r="L19" s="41">
        <f t="shared" si="0"/>
        <v>1520700</v>
      </c>
      <c r="O19" s="46"/>
    </row>
    <row r="20" spans="1:15">
      <c r="A20" s="39" t="s">
        <v>3092</v>
      </c>
      <c r="B20" s="38" t="s">
        <v>107</v>
      </c>
      <c r="C20" s="63"/>
      <c r="D20" s="41">
        <v>1372500</v>
      </c>
      <c r="E20" s="63"/>
      <c r="F20" s="41">
        <v>67500</v>
      </c>
      <c r="G20" s="63"/>
      <c r="H20" s="41">
        <v>80700</v>
      </c>
      <c r="I20" s="63"/>
      <c r="J20" s="41">
        <v>0</v>
      </c>
      <c r="K20" s="63"/>
      <c r="L20" s="41">
        <f t="shared" si="0"/>
        <v>1520700</v>
      </c>
      <c r="O20" s="46"/>
    </row>
    <row r="21" spans="1:15">
      <c r="A21" s="39" t="s">
        <v>3093</v>
      </c>
      <c r="B21" s="38" t="s">
        <v>109</v>
      </c>
      <c r="C21" s="63"/>
      <c r="D21" s="41">
        <v>324000</v>
      </c>
      <c r="E21" s="63"/>
      <c r="F21" s="41">
        <v>114000</v>
      </c>
      <c r="G21" s="63"/>
      <c r="H21" s="41">
        <v>48000</v>
      </c>
      <c r="I21" s="63"/>
      <c r="J21" s="41">
        <v>0</v>
      </c>
      <c r="K21" s="63"/>
      <c r="L21" s="41">
        <f t="shared" si="0"/>
        <v>486000</v>
      </c>
      <c r="O21" s="46"/>
    </row>
    <row r="22" spans="1:15">
      <c r="A22" s="39" t="s">
        <v>3094</v>
      </c>
      <c r="B22" s="38" t="s">
        <v>111</v>
      </c>
      <c r="C22" s="63"/>
      <c r="D22" s="41">
        <v>86000</v>
      </c>
      <c r="E22" s="63"/>
      <c r="F22" s="41">
        <v>38000</v>
      </c>
      <c r="G22" s="63"/>
      <c r="H22" s="41">
        <v>16000</v>
      </c>
      <c r="I22" s="63"/>
      <c r="J22" s="41">
        <v>0</v>
      </c>
      <c r="K22" s="63"/>
      <c r="L22" s="41">
        <f t="shared" si="0"/>
        <v>140000</v>
      </c>
      <c r="O22" s="46"/>
    </row>
    <row r="23" spans="1:15">
      <c r="A23" s="39" t="s">
        <v>3095</v>
      </c>
      <c r="B23" s="38" t="s">
        <v>635</v>
      </c>
      <c r="C23" s="63"/>
      <c r="D23" s="41">
        <v>270000</v>
      </c>
      <c r="E23" s="63"/>
      <c r="F23" s="41">
        <v>95000</v>
      </c>
      <c r="G23" s="63"/>
      <c r="H23" s="41">
        <v>40000</v>
      </c>
      <c r="I23" s="63"/>
      <c r="J23" s="41">
        <v>0</v>
      </c>
      <c r="K23" s="63"/>
      <c r="L23" s="41">
        <f t="shared" si="0"/>
        <v>405000</v>
      </c>
      <c r="O23" s="46"/>
    </row>
    <row r="24" spans="1:15">
      <c r="A24" s="39" t="s">
        <v>3096</v>
      </c>
      <c r="B24" s="38" t="s">
        <v>116</v>
      </c>
      <c r="C24" s="63"/>
      <c r="D24" s="41">
        <v>0</v>
      </c>
      <c r="E24" s="63"/>
      <c r="F24" s="41">
        <v>0</v>
      </c>
      <c r="G24" s="63"/>
      <c r="H24" s="41">
        <v>0</v>
      </c>
      <c r="I24" s="63"/>
      <c r="J24" s="41">
        <v>0</v>
      </c>
      <c r="K24" s="63"/>
      <c r="L24" s="41">
        <f t="shared" si="0"/>
        <v>0</v>
      </c>
      <c r="O24" s="46"/>
    </row>
    <row r="25" spans="1:15">
      <c r="A25" s="39" t="s">
        <v>3097</v>
      </c>
      <c r="B25" s="38" t="s">
        <v>118</v>
      </c>
      <c r="C25" s="63"/>
      <c r="D25" s="41">
        <v>0</v>
      </c>
      <c r="E25" s="63"/>
      <c r="F25" s="41">
        <v>1083553.8</v>
      </c>
      <c r="G25" s="63"/>
      <c r="H25" s="41">
        <v>0</v>
      </c>
      <c r="I25" s="63"/>
      <c r="J25" s="41">
        <v>0</v>
      </c>
      <c r="K25" s="63"/>
      <c r="L25" s="41">
        <f t="shared" si="0"/>
        <v>1083553.8</v>
      </c>
      <c r="O25" s="46"/>
    </row>
    <row r="26" spans="1:15">
      <c r="A26" s="39" t="s">
        <v>3098</v>
      </c>
      <c r="B26" s="61" t="s">
        <v>120</v>
      </c>
      <c r="C26" s="63"/>
      <c r="D26" s="41">
        <v>20000</v>
      </c>
      <c r="E26" s="63"/>
      <c r="F26" s="41">
        <v>0</v>
      </c>
      <c r="G26" s="63"/>
      <c r="H26" s="41">
        <v>0</v>
      </c>
      <c r="I26" s="63"/>
      <c r="J26" s="41">
        <v>0</v>
      </c>
      <c r="K26" s="63"/>
      <c r="L26" s="41">
        <f t="shared" si="0"/>
        <v>20000</v>
      </c>
      <c r="O26" s="46"/>
    </row>
    <row r="27" spans="1:15">
      <c r="A27" s="39" t="s">
        <v>3099</v>
      </c>
      <c r="B27" s="38" t="s">
        <v>3100</v>
      </c>
      <c r="C27" s="63"/>
      <c r="D27" s="41">
        <v>1590925</v>
      </c>
      <c r="E27" s="63"/>
      <c r="F27" s="41">
        <v>473286</v>
      </c>
      <c r="G27" s="63"/>
      <c r="H27" s="41">
        <v>205922</v>
      </c>
      <c r="I27" s="63"/>
      <c r="J27" s="41">
        <v>0</v>
      </c>
      <c r="K27" s="63"/>
      <c r="L27" s="41">
        <f t="shared" si="0"/>
        <v>2270133</v>
      </c>
      <c r="O27" s="46"/>
    </row>
    <row r="28" spans="1:15">
      <c r="A28" s="39" t="s">
        <v>125</v>
      </c>
      <c r="B28" s="38" t="s">
        <v>124</v>
      </c>
      <c r="C28" s="63"/>
      <c r="D28" s="41">
        <v>1590925</v>
      </c>
      <c r="E28" s="63"/>
      <c r="F28" s="41">
        <v>473286</v>
      </c>
      <c r="G28" s="63"/>
      <c r="H28" s="41">
        <v>205922</v>
      </c>
      <c r="I28" s="63"/>
      <c r="J28" s="41">
        <v>0</v>
      </c>
      <c r="K28" s="63"/>
      <c r="L28" s="41">
        <f t="shared" si="0"/>
        <v>2270133</v>
      </c>
      <c r="O28" s="46"/>
    </row>
    <row r="29" spans="1:15">
      <c r="A29" s="47" t="s">
        <v>3101</v>
      </c>
      <c r="B29" s="48" t="s">
        <v>127</v>
      </c>
      <c r="C29" s="81"/>
      <c r="D29" s="50">
        <v>2290932.02</v>
      </c>
      <c r="E29" s="81"/>
      <c r="F29" s="50">
        <v>681531.84</v>
      </c>
      <c r="G29" s="81"/>
      <c r="H29" s="50">
        <v>296527.68</v>
      </c>
      <c r="I29" s="81"/>
      <c r="J29" s="50">
        <v>0</v>
      </c>
      <c r="K29" s="81"/>
      <c r="L29" s="50">
        <f t="shared" si="0"/>
        <v>3268991.54</v>
      </c>
      <c r="O29" s="46"/>
    </row>
    <row r="30" spans="1:15">
      <c r="A30" s="689"/>
      <c r="B30" s="690"/>
      <c r="C30" s="690"/>
      <c r="D30" s="690"/>
      <c r="E30" s="690"/>
      <c r="F30" s="690"/>
      <c r="G30" s="690"/>
      <c r="H30" s="690"/>
      <c r="I30" s="690"/>
      <c r="J30" s="690"/>
      <c r="K30" s="690"/>
      <c r="L30" s="691"/>
    </row>
    <row r="31" spans="1:15">
      <c r="A31" s="201" t="s">
        <v>3102</v>
      </c>
      <c r="B31" s="201"/>
      <c r="C31" s="201"/>
      <c r="D31" s="201"/>
      <c r="E31" s="201"/>
      <c r="F31" s="201"/>
      <c r="G31" s="201" t="s">
        <v>441</v>
      </c>
      <c r="J31" s="201"/>
      <c r="K31" s="201"/>
      <c r="L31" s="201"/>
    </row>
    <row r="32" spans="1:15">
      <c r="A32" s="201"/>
      <c r="B32" s="201"/>
      <c r="C32" s="201"/>
      <c r="D32" s="201"/>
      <c r="E32" s="201"/>
      <c r="F32" s="201"/>
      <c r="G32" s="201"/>
      <c r="H32" s="201"/>
      <c r="I32" s="201"/>
      <c r="J32" s="201"/>
      <c r="K32" s="201"/>
      <c r="L32" s="201"/>
    </row>
    <row r="33" spans="1:15">
      <c r="A33" s="201"/>
      <c r="B33" s="201"/>
      <c r="C33" s="201"/>
      <c r="D33" s="201"/>
      <c r="E33" s="201"/>
      <c r="F33" s="201"/>
      <c r="G33" s="201"/>
      <c r="H33" s="201"/>
      <c r="I33" s="201"/>
      <c r="J33" s="201"/>
      <c r="K33" s="201"/>
      <c r="L33" s="201"/>
    </row>
    <row r="34" spans="1:15">
      <c r="A34" s="201" t="s">
        <v>3103</v>
      </c>
      <c r="B34" s="201"/>
      <c r="C34" s="201"/>
      <c r="D34" s="201"/>
      <c r="E34" s="201"/>
      <c r="F34" s="201"/>
      <c r="G34" s="201"/>
      <c r="H34" s="201" t="s">
        <v>442</v>
      </c>
      <c r="I34" s="201"/>
      <c r="K34" s="201"/>
      <c r="L34" s="201"/>
    </row>
    <row r="35" spans="1:15">
      <c r="A35" s="201" t="s">
        <v>3104</v>
      </c>
      <c r="B35" s="201"/>
      <c r="C35" s="201"/>
      <c r="D35" s="201"/>
      <c r="E35" s="201"/>
      <c r="F35" s="201"/>
      <c r="G35" s="201"/>
      <c r="H35" s="201" t="s">
        <v>446</v>
      </c>
      <c r="I35" s="201"/>
      <c r="K35" s="201"/>
      <c r="L35" s="201"/>
    </row>
    <row r="36" spans="1:15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</row>
    <row r="38" spans="1:15">
      <c r="A38" t="s">
        <v>3069</v>
      </c>
      <c r="L38" t="s">
        <v>3070</v>
      </c>
    </row>
    <row r="39" spans="1:15">
      <c r="A39" t="s">
        <v>3105</v>
      </c>
      <c r="D39" s="45"/>
      <c r="F39" s="45"/>
    </row>
    <row r="40" spans="1:15">
      <c r="D40" s="45"/>
      <c r="F40" s="45"/>
    </row>
    <row r="41" spans="1:15" ht="18.75">
      <c r="A41" s="668" t="s">
        <v>3072</v>
      </c>
      <c r="B41" s="668"/>
      <c r="C41" s="668"/>
      <c r="D41" s="668"/>
      <c r="E41" s="668"/>
      <c r="F41" s="668"/>
      <c r="G41" s="668"/>
      <c r="H41" s="668"/>
      <c r="I41" s="668"/>
      <c r="J41" s="668"/>
      <c r="K41" s="668"/>
      <c r="L41" s="668"/>
    </row>
    <row r="42" spans="1:15" ht="18.75">
      <c r="A42" s="669"/>
      <c r="B42" s="669" t="s">
        <v>3073</v>
      </c>
      <c r="C42" s="669"/>
      <c r="D42" s="669"/>
      <c r="E42" s="669"/>
      <c r="F42" s="669"/>
      <c r="G42" s="670"/>
      <c r="H42" s="670"/>
      <c r="I42" s="670"/>
      <c r="J42" s="670"/>
      <c r="K42" s="670"/>
      <c r="L42" s="670"/>
    </row>
    <row r="43" spans="1:15" ht="12.75" customHeight="1">
      <c r="A43" s="669"/>
      <c r="B43" s="669"/>
      <c r="C43" s="669"/>
      <c r="D43" s="669"/>
      <c r="E43" s="669"/>
      <c r="F43" s="669"/>
      <c r="G43" s="670"/>
      <c r="H43" s="670"/>
      <c r="I43" s="670"/>
      <c r="J43" s="670"/>
      <c r="K43" s="670"/>
      <c r="L43" s="670"/>
    </row>
    <row r="44" spans="1:15" ht="15.75">
      <c r="A44" s="671" t="s">
        <v>5</v>
      </c>
      <c r="B44" s="128"/>
      <c r="C44" s="128"/>
      <c r="D44" s="128"/>
      <c r="E44" s="128"/>
      <c r="F44" s="128"/>
      <c r="G44" s="128"/>
      <c r="H44" s="128"/>
      <c r="I44" s="128"/>
      <c r="J44" s="128"/>
      <c r="K44" s="128"/>
      <c r="L44" s="128"/>
    </row>
    <row r="45" spans="1:15" ht="16.5">
      <c r="A45" s="672"/>
      <c r="B45" s="673" t="s">
        <v>3074</v>
      </c>
      <c r="C45" s="674" t="s">
        <v>3075</v>
      </c>
      <c r="D45" s="675"/>
      <c r="E45" s="674" t="s">
        <v>3076</v>
      </c>
      <c r="F45" s="675"/>
      <c r="G45" s="674" t="s">
        <v>3077</v>
      </c>
      <c r="H45" s="675"/>
      <c r="I45" s="674" t="s">
        <v>3078</v>
      </c>
      <c r="J45" s="675"/>
      <c r="K45" s="676"/>
      <c r="L45" s="677"/>
    </row>
    <row r="46" spans="1:15" ht="16.5">
      <c r="A46" s="678" t="s">
        <v>3079</v>
      </c>
      <c r="B46" s="678" t="s">
        <v>3080</v>
      </c>
      <c r="C46" s="679" t="s">
        <v>3081</v>
      </c>
      <c r="D46" s="680"/>
      <c r="E46" s="679" t="s">
        <v>3082</v>
      </c>
      <c r="F46" s="680"/>
      <c r="G46" s="679" t="s">
        <v>3082</v>
      </c>
      <c r="H46" s="680"/>
      <c r="I46" s="679" t="s">
        <v>3082</v>
      </c>
      <c r="J46" s="680"/>
      <c r="K46" s="679" t="s">
        <v>1195</v>
      </c>
      <c r="L46" s="680"/>
    </row>
    <row r="47" spans="1:15" ht="16.5">
      <c r="A47" s="681">
        <v>1</v>
      </c>
      <c r="B47" s="681">
        <v>2</v>
      </c>
      <c r="C47" s="682">
        <v>3</v>
      </c>
      <c r="D47" s="683"/>
      <c r="E47" s="682">
        <v>4</v>
      </c>
      <c r="F47" s="683"/>
      <c r="G47" s="682">
        <v>5</v>
      </c>
      <c r="H47" s="683"/>
      <c r="I47" s="682">
        <v>6</v>
      </c>
      <c r="J47" s="683"/>
      <c r="K47" s="682">
        <v>7</v>
      </c>
      <c r="L47" s="683"/>
    </row>
    <row r="48" spans="1:15">
      <c r="A48" s="59" t="s">
        <v>128</v>
      </c>
      <c r="B48" s="38" t="s">
        <v>129</v>
      </c>
      <c r="C48" s="40"/>
      <c r="D48" s="41">
        <v>381822</v>
      </c>
      <c r="E48" s="40"/>
      <c r="F48" s="41">
        <v>113588.64</v>
      </c>
      <c r="G48" s="40"/>
      <c r="H48" s="41">
        <v>49421.279999999999</v>
      </c>
      <c r="I48" s="40"/>
      <c r="J48" s="41">
        <v>0</v>
      </c>
      <c r="K48" s="40"/>
      <c r="L48" s="41">
        <f>D48+F48+H48+J48</f>
        <v>544831.92000000004</v>
      </c>
      <c r="O48" s="46"/>
    </row>
    <row r="49" spans="1:15">
      <c r="A49" s="39" t="s">
        <v>3106</v>
      </c>
      <c r="B49" s="38" t="s">
        <v>131</v>
      </c>
      <c r="C49" s="40"/>
      <c r="D49" s="41">
        <v>205845.57</v>
      </c>
      <c r="E49" s="40"/>
      <c r="F49" s="41">
        <v>72598</v>
      </c>
      <c r="G49" s="40"/>
      <c r="H49" s="41">
        <v>30659.5</v>
      </c>
      <c r="I49" s="40"/>
      <c r="J49" s="41">
        <v>0</v>
      </c>
      <c r="K49" s="40"/>
      <c r="L49" s="41">
        <f>D49+F49+H49+J49</f>
        <v>309103.07</v>
      </c>
      <c r="O49" s="46"/>
    </row>
    <row r="50" spans="1:15">
      <c r="A50" s="39" t="s">
        <v>3107</v>
      </c>
      <c r="B50" s="38"/>
      <c r="C50" s="40"/>
      <c r="D50" s="41"/>
      <c r="E50" s="40"/>
      <c r="F50" s="41"/>
      <c r="G50" s="40"/>
      <c r="H50" s="41"/>
      <c r="I50" s="40"/>
      <c r="J50" s="41"/>
      <c r="K50" s="40"/>
      <c r="L50" s="41"/>
    </row>
    <row r="51" spans="1:15">
      <c r="A51" s="39" t="s">
        <v>3108</v>
      </c>
      <c r="B51" s="38" t="s">
        <v>133</v>
      </c>
      <c r="C51" s="40"/>
      <c r="D51" s="41">
        <v>190911</v>
      </c>
      <c r="E51" s="52"/>
      <c r="F51" s="41">
        <v>56794.32</v>
      </c>
      <c r="G51" s="52"/>
      <c r="H51" s="41">
        <v>24710.639999999999</v>
      </c>
      <c r="I51" s="52"/>
      <c r="J51" s="41">
        <v>0</v>
      </c>
      <c r="K51" s="52"/>
      <c r="L51" s="41">
        <f>D51+F51+H51+J51</f>
        <v>272415.96000000002</v>
      </c>
      <c r="O51" s="46"/>
    </row>
    <row r="52" spans="1:15">
      <c r="A52" s="39" t="s">
        <v>134</v>
      </c>
      <c r="B52" s="38" t="s">
        <v>135</v>
      </c>
      <c r="C52" s="52"/>
      <c r="D52" s="41">
        <v>1200000</v>
      </c>
      <c r="E52" s="52"/>
      <c r="F52" s="41">
        <v>0</v>
      </c>
      <c r="G52" s="52"/>
      <c r="H52" s="41">
        <v>0</v>
      </c>
      <c r="I52" s="52"/>
      <c r="J52" s="41">
        <v>0</v>
      </c>
      <c r="K52" s="52"/>
      <c r="L52" s="41">
        <f>D52+F52+H52+J52</f>
        <v>1200000</v>
      </c>
    </row>
    <row r="53" spans="1:15">
      <c r="A53" s="39" t="s">
        <v>3109</v>
      </c>
      <c r="B53" s="38" t="s">
        <v>137</v>
      </c>
      <c r="C53" s="52"/>
      <c r="D53" s="41">
        <v>0</v>
      </c>
      <c r="E53" s="52"/>
      <c r="F53" s="41">
        <v>297000</v>
      </c>
      <c r="G53" s="52"/>
      <c r="H53" s="41">
        <v>0</v>
      </c>
      <c r="I53" s="52"/>
      <c r="J53" s="41">
        <v>0</v>
      </c>
      <c r="K53" s="52"/>
      <c r="L53" s="41">
        <f>D53+F53+H53+J53</f>
        <v>297000</v>
      </c>
      <c r="O53" s="46"/>
    </row>
    <row r="54" spans="1:15">
      <c r="A54" s="39" t="s">
        <v>3110</v>
      </c>
      <c r="B54" s="38" t="s">
        <v>137</v>
      </c>
      <c r="C54" s="52"/>
      <c r="D54" s="41">
        <v>205000</v>
      </c>
      <c r="E54" s="52"/>
      <c r="F54" s="41">
        <v>0</v>
      </c>
      <c r="G54" s="52"/>
      <c r="H54" s="41">
        <v>0</v>
      </c>
      <c r="I54" s="52"/>
      <c r="J54" s="41">
        <v>0</v>
      </c>
      <c r="K54" s="52"/>
      <c r="L54" s="41">
        <f>D54+F54+H54+J54</f>
        <v>205000</v>
      </c>
      <c r="O54" s="46"/>
    </row>
    <row r="55" spans="1:15">
      <c r="A55" s="39" t="s">
        <v>3111</v>
      </c>
      <c r="B55" s="38" t="s">
        <v>137</v>
      </c>
      <c r="C55" s="52"/>
      <c r="D55" s="41">
        <v>810000</v>
      </c>
      <c r="E55" s="52"/>
      <c r="F55" s="41">
        <v>285000</v>
      </c>
      <c r="G55" s="52"/>
      <c r="H55" s="41">
        <v>120000</v>
      </c>
      <c r="I55" s="52"/>
      <c r="J55" s="41">
        <v>0</v>
      </c>
      <c r="K55" s="52"/>
      <c r="L55" s="41">
        <f>D55+F55+H55+J55</f>
        <v>1215000</v>
      </c>
      <c r="O55" s="46"/>
    </row>
    <row r="56" spans="1:15">
      <c r="A56" s="686" t="s">
        <v>3112</v>
      </c>
      <c r="B56" s="692"/>
      <c r="C56" s="693" t="s">
        <v>36</v>
      </c>
      <c r="D56" s="687">
        <f>D18+D19+D20+D21+D22+D23+D24+D25+D26+D27+D28+D29+D48+D49+D51+D52+D53+D54+D55</f>
        <v>13207360.59</v>
      </c>
      <c r="E56" s="688" t="s">
        <v>36</v>
      </c>
      <c r="F56" s="687">
        <f>F18+F19+F20+F21+F22+F23+F24+F25+F26+F27+F28+F29+F48+F49+F51+F52+F53+F54+F55</f>
        <v>4374638.5999999996</v>
      </c>
      <c r="G56" s="688" t="s">
        <v>36</v>
      </c>
      <c r="H56" s="687">
        <f>H18+H19+H20+H21+H22+H23+H24+H25+H26+H27+H28+H29+H48+H49+H51+H52+H53+H54+H55</f>
        <v>1390563.0999999999</v>
      </c>
      <c r="I56" s="688" t="s">
        <v>36</v>
      </c>
      <c r="J56" s="687">
        <f>J18+J19+J20+J21+J22+J23+J24+J25+J26+J27+J28+J29+J48+J49+J50+J51+J52+J53+J54+J55</f>
        <v>0</v>
      </c>
      <c r="K56" s="688" t="s">
        <v>36</v>
      </c>
      <c r="L56" s="687">
        <f>L18+L19+L20+L21+L22+L23+L24+L25+L26+L27+L28+L29+L48+L49+L51+L52+L53+L54+L55</f>
        <v>18972562.289999999</v>
      </c>
    </row>
    <row r="57" spans="1:15">
      <c r="A57" s="694" t="s">
        <v>3113</v>
      </c>
      <c r="B57" s="695"/>
      <c r="C57" s="696" t="s">
        <v>36</v>
      </c>
      <c r="D57" s="697">
        <f>D16+D56</f>
        <v>36524980.590000004</v>
      </c>
      <c r="E57" s="696" t="s">
        <v>36</v>
      </c>
      <c r="F57" s="697">
        <f>F16+F56</f>
        <v>10450070.6</v>
      </c>
      <c r="G57" s="696" t="s">
        <v>36</v>
      </c>
      <c r="H57" s="697">
        <f>H16+H56</f>
        <v>4688667.0999999996</v>
      </c>
      <c r="I57" s="696" t="s">
        <v>36</v>
      </c>
      <c r="J57" s="697">
        <f>J56+J16</f>
        <v>0</v>
      </c>
      <c r="K57" s="696" t="s">
        <v>36</v>
      </c>
      <c r="L57" s="697">
        <f>L56+L16</f>
        <v>51663718.289999999</v>
      </c>
      <c r="O57" s="46"/>
    </row>
    <row r="58" spans="1:15">
      <c r="A58" s="698" t="s">
        <v>3114</v>
      </c>
      <c r="B58" s="692"/>
      <c r="C58" s="693" t="s">
        <v>36</v>
      </c>
      <c r="D58" s="687">
        <f>D16+D56</f>
        <v>36524980.590000004</v>
      </c>
      <c r="E58" s="688" t="s">
        <v>36</v>
      </c>
      <c r="F58" s="687">
        <f>F16+F56</f>
        <v>10450070.6</v>
      </c>
      <c r="G58" s="688" t="s">
        <v>36</v>
      </c>
      <c r="H58" s="687">
        <f>H16+H56</f>
        <v>4688667.0999999996</v>
      </c>
      <c r="I58" s="688" t="s">
        <v>36</v>
      </c>
      <c r="J58" s="687">
        <f>J56+J16</f>
        <v>0</v>
      </c>
      <c r="K58" s="688" t="s">
        <v>36</v>
      </c>
      <c r="L58" s="687">
        <f>D58+F58+H58+J58</f>
        <v>51663718.290000007</v>
      </c>
    </row>
    <row r="59" spans="1:15" ht="10.5" customHeight="1">
      <c r="A59" s="39"/>
      <c r="B59" s="78"/>
      <c r="C59" s="63"/>
      <c r="D59" s="41"/>
      <c r="E59" s="63"/>
      <c r="F59" s="41"/>
      <c r="G59" s="63"/>
      <c r="H59" s="41"/>
      <c r="I59" s="63"/>
      <c r="J59" s="41"/>
      <c r="K59" s="63"/>
      <c r="L59" s="41"/>
    </row>
    <row r="60" spans="1:15">
      <c r="A60" s="588" t="s">
        <v>3115</v>
      </c>
      <c r="B60" s="39"/>
      <c r="C60" s="63"/>
      <c r="D60" s="41"/>
      <c r="E60" s="63"/>
      <c r="F60" s="41"/>
      <c r="G60" s="63"/>
      <c r="H60" s="41"/>
      <c r="I60" s="63"/>
      <c r="J60" s="41"/>
      <c r="K60" s="63"/>
      <c r="L60" s="41"/>
    </row>
    <row r="61" spans="1:15">
      <c r="A61" s="39" t="s">
        <v>3116</v>
      </c>
      <c r="B61" s="38" t="s">
        <v>146</v>
      </c>
      <c r="C61" s="63" t="s">
        <v>36</v>
      </c>
      <c r="D61" s="41">
        <v>2002430</v>
      </c>
      <c r="E61" s="63" t="s">
        <v>36</v>
      </c>
      <c r="F61" s="41">
        <v>206000</v>
      </c>
      <c r="G61" s="63" t="s">
        <v>36</v>
      </c>
      <c r="H61" s="41">
        <v>134000</v>
      </c>
      <c r="I61" s="63" t="s">
        <v>36</v>
      </c>
      <c r="J61" s="41">
        <v>0</v>
      </c>
      <c r="K61" s="63" t="s">
        <v>36</v>
      </c>
      <c r="L61" s="41">
        <f t="shared" ref="L61:L67" si="1">D61+F61+H61+J61</f>
        <v>2342430</v>
      </c>
      <c r="O61" s="46"/>
    </row>
    <row r="62" spans="1:15">
      <c r="A62" s="39" t="s">
        <v>3117</v>
      </c>
      <c r="B62" s="38" t="s">
        <v>148</v>
      </c>
      <c r="C62" s="63"/>
      <c r="D62" s="41">
        <v>500000</v>
      </c>
      <c r="E62" s="63"/>
      <c r="F62" s="41">
        <v>0</v>
      </c>
      <c r="G62" s="63"/>
      <c r="H62" s="41">
        <v>0</v>
      </c>
      <c r="I62" s="63"/>
      <c r="J62" s="41">
        <v>0</v>
      </c>
      <c r="K62" s="63"/>
      <c r="L62" s="41">
        <f t="shared" si="1"/>
        <v>500000</v>
      </c>
      <c r="O62" s="46"/>
    </row>
    <row r="63" spans="1:15">
      <c r="A63" s="39" t="s">
        <v>3118</v>
      </c>
      <c r="B63" s="38" t="s">
        <v>150</v>
      </c>
      <c r="C63" s="63"/>
      <c r="D63" s="41">
        <v>100000</v>
      </c>
      <c r="E63" s="63"/>
      <c r="F63" s="41">
        <v>0</v>
      </c>
      <c r="G63" s="63"/>
      <c r="H63" s="41">
        <v>0</v>
      </c>
      <c r="I63" s="63"/>
      <c r="J63" s="41">
        <v>0</v>
      </c>
      <c r="K63" s="63"/>
      <c r="L63" s="41">
        <f t="shared" si="1"/>
        <v>100000</v>
      </c>
      <c r="O63" s="46"/>
    </row>
    <row r="64" spans="1:15">
      <c r="A64" s="39" t="s">
        <v>3119</v>
      </c>
      <c r="B64" s="38" t="s">
        <v>152</v>
      </c>
      <c r="C64" s="63"/>
      <c r="D64" s="41">
        <v>573000</v>
      </c>
      <c r="E64" s="63"/>
      <c r="F64" s="41">
        <v>135000</v>
      </c>
      <c r="G64" s="63"/>
      <c r="H64" s="41">
        <v>80000</v>
      </c>
      <c r="I64" s="63"/>
      <c r="J64" s="41">
        <v>0</v>
      </c>
      <c r="K64" s="63"/>
      <c r="L64" s="41">
        <f t="shared" si="1"/>
        <v>788000</v>
      </c>
      <c r="O64" s="46"/>
    </row>
    <row r="65" spans="1:15">
      <c r="A65" s="39" t="s">
        <v>3120</v>
      </c>
      <c r="B65" s="38" t="s">
        <v>154</v>
      </c>
      <c r="C65" s="63"/>
      <c r="D65" s="41">
        <v>73000</v>
      </c>
      <c r="E65" s="63"/>
      <c r="F65" s="41">
        <v>0</v>
      </c>
      <c r="G65" s="63"/>
      <c r="H65" s="41">
        <v>0</v>
      </c>
      <c r="I65" s="63"/>
      <c r="J65" s="41">
        <v>0</v>
      </c>
      <c r="K65" s="63"/>
      <c r="L65" s="41">
        <f t="shared" si="1"/>
        <v>73000</v>
      </c>
      <c r="O65" s="46"/>
    </row>
    <row r="66" spans="1:15">
      <c r="A66" s="39" t="s">
        <v>3121</v>
      </c>
      <c r="B66" s="38" t="s">
        <v>156</v>
      </c>
      <c r="C66" s="63"/>
      <c r="D66" s="41">
        <v>0</v>
      </c>
      <c r="E66" s="63"/>
      <c r="F66" s="41">
        <v>80000</v>
      </c>
      <c r="G66" s="63"/>
      <c r="H66" s="41">
        <v>0</v>
      </c>
      <c r="I66" s="63"/>
      <c r="J66" s="41">
        <v>0</v>
      </c>
      <c r="K66" s="63"/>
      <c r="L66" s="41">
        <f t="shared" si="1"/>
        <v>80000</v>
      </c>
      <c r="O66" s="46"/>
    </row>
    <row r="67" spans="1:15">
      <c r="A67" s="47" t="s">
        <v>3122</v>
      </c>
      <c r="B67" s="48" t="s">
        <v>158</v>
      </c>
      <c r="C67" s="81"/>
      <c r="D67" s="50">
        <v>362000</v>
      </c>
      <c r="E67" s="81"/>
      <c r="F67" s="50">
        <v>45000</v>
      </c>
      <c r="G67" s="81"/>
      <c r="H67" s="50">
        <v>605000</v>
      </c>
      <c r="I67" s="81"/>
      <c r="J67" s="50">
        <v>0</v>
      </c>
      <c r="K67" s="81"/>
      <c r="L67" s="50">
        <f t="shared" si="1"/>
        <v>1012000</v>
      </c>
      <c r="O67" s="46"/>
    </row>
    <row r="68" spans="1:15" ht="11.25" customHeight="1">
      <c r="A68" s="689"/>
      <c r="B68" s="690"/>
      <c r="C68" s="690"/>
      <c r="D68" s="690"/>
      <c r="E68" s="690"/>
      <c r="F68" s="690"/>
      <c r="G68" s="690"/>
      <c r="H68" s="690"/>
      <c r="I68" s="690"/>
      <c r="J68" s="690"/>
      <c r="K68" s="690"/>
      <c r="L68" s="691"/>
    </row>
    <row r="69" spans="1:15">
      <c r="A69" s="201" t="s">
        <v>3102</v>
      </c>
      <c r="B69" s="201"/>
      <c r="C69" s="201"/>
      <c r="D69" s="201"/>
      <c r="E69" s="201"/>
      <c r="F69" s="201"/>
      <c r="G69" s="201" t="s">
        <v>441</v>
      </c>
      <c r="J69" s="201"/>
      <c r="K69" s="201"/>
      <c r="L69" s="201"/>
    </row>
    <row r="70" spans="1:15">
      <c r="A70" s="201"/>
      <c r="B70" s="201"/>
      <c r="C70" s="201"/>
      <c r="D70" s="201"/>
      <c r="E70" s="201"/>
      <c r="F70" s="201"/>
      <c r="G70" s="201"/>
      <c r="H70" s="201"/>
      <c r="I70" s="201"/>
      <c r="J70" s="201"/>
      <c r="K70" s="201"/>
      <c r="L70" s="201"/>
    </row>
    <row r="71" spans="1:15">
      <c r="A71" s="201"/>
      <c r="B71" s="201"/>
      <c r="C71" s="201"/>
      <c r="D71" s="201"/>
      <c r="E71" s="201"/>
      <c r="F71" s="201"/>
      <c r="G71" s="201"/>
      <c r="H71" s="201"/>
      <c r="I71" s="201"/>
      <c r="J71" s="201"/>
      <c r="K71" s="201"/>
      <c r="L71" s="201"/>
    </row>
    <row r="72" spans="1:15">
      <c r="A72" s="201" t="s">
        <v>3103</v>
      </c>
      <c r="B72" s="201"/>
      <c r="C72" s="201"/>
      <c r="D72" s="201"/>
      <c r="E72" s="201"/>
      <c r="F72" s="201"/>
      <c r="G72" s="201"/>
      <c r="H72" s="201" t="s">
        <v>442</v>
      </c>
      <c r="I72" s="201"/>
      <c r="K72" s="201"/>
      <c r="L72" s="201"/>
    </row>
    <row r="73" spans="1:15">
      <c r="A73" s="201" t="s">
        <v>3104</v>
      </c>
      <c r="B73" s="201"/>
      <c r="C73" s="201"/>
      <c r="D73" s="201"/>
      <c r="E73" s="201"/>
      <c r="F73" s="201"/>
      <c r="G73" s="201"/>
      <c r="H73" s="201" t="s">
        <v>446</v>
      </c>
      <c r="I73" s="201"/>
      <c r="K73" s="201"/>
      <c r="L73" s="201"/>
    </row>
    <row r="74" spans="1:15">
      <c r="A74" s="201"/>
      <c r="B74" s="201"/>
      <c r="C74" s="201"/>
      <c r="D74" s="201"/>
      <c r="E74" s="201"/>
      <c r="F74" s="201"/>
      <c r="G74" s="201"/>
      <c r="H74" s="201"/>
      <c r="I74" s="201"/>
      <c r="J74" s="201"/>
      <c r="K74" s="201"/>
      <c r="L74" s="201"/>
    </row>
    <row r="76" spans="1:15">
      <c r="A76" t="s">
        <v>3069</v>
      </c>
      <c r="L76" t="s">
        <v>3070</v>
      </c>
    </row>
    <row r="77" spans="1:15">
      <c r="A77" t="s">
        <v>3123</v>
      </c>
      <c r="D77" s="45"/>
      <c r="F77" s="45"/>
    </row>
    <row r="78" spans="1:15">
      <c r="D78" s="45"/>
      <c r="F78" s="45"/>
    </row>
    <row r="79" spans="1:15" ht="18.75">
      <c r="A79" s="668" t="s">
        <v>3072</v>
      </c>
      <c r="B79" s="668"/>
      <c r="C79" s="668"/>
      <c r="D79" s="668"/>
      <c r="E79" s="668"/>
      <c r="F79" s="668"/>
      <c r="G79" s="668"/>
      <c r="H79" s="668"/>
      <c r="I79" s="668"/>
      <c r="J79" s="668"/>
      <c r="K79" s="668"/>
      <c r="L79" s="668"/>
    </row>
    <row r="80" spans="1:15" ht="18.75">
      <c r="A80" s="669"/>
      <c r="B80" s="669" t="s">
        <v>3073</v>
      </c>
      <c r="C80" s="669"/>
      <c r="D80" s="669"/>
      <c r="E80" s="669"/>
      <c r="F80" s="669"/>
      <c r="G80" s="670"/>
      <c r="H80" s="670"/>
      <c r="I80" s="670"/>
      <c r="J80" s="670"/>
      <c r="K80" s="670"/>
      <c r="L80" s="670"/>
    </row>
    <row r="81" spans="1:15" ht="18.75">
      <c r="A81" s="669"/>
      <c r="B81" s="669"/>
      <c r="C81" s="669"/>
      <c r="D81" s="669"/>
      <c r="E81" s="669"/>
      <c r="F81" s="669"/>
      <c r="G81" s="670"/>
      <c r="H81" s="670"/>
      <c r="I81" s="670"/>
      <c r="J81" s="670"/>
      <c r="K81" s="670"/>
      <c r="L81" s="670"/>
    </row>
    <row r="82" spans="1:15" ht="15.75">
      <c r="A82" s="671" t="s">
        <v>5</v>
      </c>
      <c r="B82" s="128"/>
      <c r="C82" s="128"/>
      <c r="D82" s="128"/>
      <c r="E82" s="128"/>
      <c r="F82" s="128"/>
      <c r="G82" s="128"/>
      <c r="H82" s="128"/>
      <c r="I82" s="128"/>
      <c r="J82" s="128"/>
      <c r="K82" s="128"/>
      <c r="L82" s="128"/>
    </row>
    <row r="83" spans="1:15" ht="16.5">
      <c r="A83" s="672"/>
      <c r="B83" s="673" t="s">
        <v>3074</v>
      </c>
      <c r="C83" s="674" t="s">
        <v>3075</v>
      </c>
      <c r="D83" s="675"/>
      <c r="E83" s="674" t="s">
        <v>3076</v>
      </c>
      <c r="F83" s="675"/>
      <c r="G83" s="674" t="s">
        <v>3077</v>
      </c>
      <c r="H83" s="675"/>
      <c r="I83" s="674" t="s">
        <v>3078</v>
      </c>
      <c r="J83" s="675"/>
      <c r="K83" s="676"/>
      <c r="L83" s="677"/>
    </row>
    <row r="84" spans="1:15" ht="16.5">
      <c r="A84" s="678" t="s">
        <v>3079</v>
      </c>
      <c r="B84" s="678" t="s">
        <v>3080</v>
      </c>
      <c r="C84" s="679" t="s">
        <v>3081</v>
      </c>
      <c r="D84" s="680"/>
      <c r="E84" s="679" t="s">
        <v>3082</v>
      </c>
      <c r="F84" s="680"/>
      <c r="G84" s="679" t="s">
        <v>3082</v>
      </c>
      <c r="H84" s="680"/>
      <c r="I84" s="679" t="s">
        <v>3082</v>
      </c>
      <c r="J84" s="680"/>
      <c r="K84" s="679" t="s">
        <v>1195</v>
      </c>
      <c r="L84" s="680"/>
    </row>
    <row r="85" spans="1:15" ht="16.5">
      <c r="A85" s="681">
        <v>1</v>
      </c>
      <c r="B85" s="681">
        <v>2</v>
      </c>
      <c r="C85" s="682">
        <v>3</v>
      </c>
      <c r="D85" s="683"/>
      <c r="E85" s="682">
        <v>4</v>
      </c>
      <c r="F85" s="683"/>
      <c r="G85" s="682">
        <v>5</v>
      </c>
      <c r="H85" s="683"/>
      <c r="I85" s="682">
        <v>6</v>
      </c>
      <c r="J85" s="683"/>
      <c r="K85" s="682">
        <v>7</v>
      </c>
      <c r="L85" s="683"/>
    </row>
    <row r="86" spans="1:15">
      <c r="A86" s="59" t="s">
        <v>3124</v>
      </c>
      <c r="B86" s="38" t="s">
        <v>160</v>
      </c>
      <c r="C86" s="40"/>
      <c r="D86" s="41">
        <v>105000</v>
      </c>
      <c r="E86" s="40"/>
      <c r="F86" s="41">
        <v>30000</v>
      </c>
      <c r="G86" s="40"/>
      <c r="H86" s="41">
        <v>60000</v>
      </c>
      <c r="I86" s="40"/>
      <c r="J86" s="41">
        <v>0</v>
      </c>
      <c r="K86" s="40"/>
      <c r="L86" s="41">
        <f t="shared" ref="L86:L93" si="2">D86+F86+H86+J86</f>
        <v>195000</v>
      </c>
      <c r="O86" s="46"/>
    </row>
    <row r="87" spans="1:15">
      <c r="A87" s="39" t="s">
        <v>3125</v>
      </c>
      <c r="B87" s="38" t="s">
        <v>162</v>
      </c>
      <c r="C87" s="40"/>
      <c r="D87" s="41">
        <v>1200000</v>
      </c>
      <c r="E87" s="40"/>
      <c r="F87" s="41">
        <v>0</v>
      </c>
      <c r="G87" s="40"/>
      <c r="H87" s="41">
        <v>814874.46</v>
      </c>
      <c r="I87" s="40"/>
      <c r="J87" s="41">
        <v>0</v>
      </c>
      <c r="K87" s="40"/>
      <c r="L87" s="41">
        <f t="shared" si="2"/>
        <v>2014874.46</v>
      </c>
      <c r="O87" s="46"/>
    </row>
    <row r="88" spans="1:15">
      <c r="A88" s="39" t="s">
        <v>3126</v>
      </c>
      <c r="B88" s="38" t="s">
        <v>164</v>
      </c>
      <c r="C88" s="40"/>
      <c r="D88" s="41">
        <v>13000</v>
      </c>
      <c r="E88" s="40"/>
      <c r="F88" s="41">
        <v>1500</v>
      </c>
      <c r="G88" s="40"/>
      <c r="H88" s="41">
        <v>1000</v>
      </c>
      <c r="I88" s="40"/>
      <c r="J88" s="41">
        <v>0</v>
      </c>
      <c r="K88" s="40"/>
      <c r="L88" s="41">
        <f t="shared" si="2"/>
        <v>15500</v>
      </c>
      <c r="O88" s="46"/>
    </row>
    <row r="89" spans="1:15">
      <c r="A89" s="39" t="s">
        <v>3127</v>
      </c>
      <c r="B89" s="38" t="s">
        <v>166</v>
      </c>
      <c r="C89" s="40"/>
      <c r="D89" s="41">
        <v>176000</v>
      </c>
      <c r="E89" s="52"/>
      <c r="F89" s="41">
        <v>12000</v>
      </c>
      <c r="G89" s="52"/>
      <c r="H89" s="41">
        <v>12000</v>
      </c>
      <c r="I89" s="52"/>
      <c r="J89" s="41">
        <v>0</v>
      </c>
      <c r="K89" s="52"/>
      <c r="L89" s="41">
        <f t="shared" si="2"/>
        <v>200000</v>
      </c>
      <c r="O89" s="46"/>
    </row>
    <row r="90" spans="1:15">
      <c r="A90" s="39" t="s">
        <v>3128</v>
      </c>
      <c r="B90" s="38" t="s">
        <v>168</v>
      </c>
      <c r="C90" s="52"/>
      <c r="D90" s="41">
        <v>339000</v>
      </c>
      <c r="E90" s="52"/>
      <c r="F90" s="41">
        <v>23000</v>
      </c>
      <c r="G90" s="52"/>
      <c r="H90" s="41">
        <v>20000</v>
      </c>
      <c r="I90" s="52"/>
      <c r="J90" s="41">
        <v>0</v>
      </c>
      <c r="K90" s="52"/>
      <c r="L90" s="41">
        <f t="shared" si="2"/>
        <v>382000</v>
      </c>
      <c r="O90" s="46"/>
    </row>
    <row r="91" spans="1:15">
      <c r="A91" s="39" t="s">
        <v>3129</v>
      </c>
      <c r="B91" s="38" t="s">
        <v>170</v>
      </c>
      <c r="C91" s="52"/>
      <c r="D91" s="41">
        <v>50000</v>
      </c>
      <c r="E91" s="52"/>
      <c r="F91" s="41">
        <v>0</v>
      </c>
      <c r="G91" s="52"/>
      <c r="H91" s="41">
        <v>0</v>
      </c>
      <c r="I91" s="52"/>
      <c r="J91" s="41">
        <v>0</v>
      </c>
      <c r="K91" s="52"/>
      <c r="L91" s="41">
        <f t="shared" si="2"/>
        <v>50000</v>
      </c>
      <c r="O91" s="46"/>
    </row>
    <row r="92" spans="1:15">
      <c r="A92" s="39" t="s">
        <v>3130</v>
      </c>
      <c r="B92" s="38" t="s">
        <v>3131</v>
      </c>
      <c r="C92" s="52"/>
      <c r="D92" s="41">
        <v>88000</v>
      </c>
      <c r="E92" s="52"/>
      <c r="F92" s="41">
        <v>0</v>
      </c>
      <c r="G92" s="52"/>
      <c r="H92" s="41">
        <v>0</v>
      </c>
      <c r="I92" s="52"/>
      <c r="J92" s="41">
        <v>0</v>
      </c>
      <c r="K92" s="52"/>
      <c r="L92" s="41">
        <f t="shared" si="2"/>
        <v>88000</v>
      </c>
      <c r="O92" s="46"/>
    </row>
    <row r="93" spans="1:15">
      <c r="A93" s="39" t="s">
        <v>3132</v>
      </c>
      <c r="B93" s="38" t="s">
        <v>178</v>
      </c>
      <c r="C93" s="52"/>
      <c r="D93" s="41">
        <v>118000</v>
      </c>
      <c r="E93" s="52"/>
      <c r="F93" s="41">
        <v>0</v>
      </c>
      <c r="G93" s="52"/>
      <c r="H93" s="41">
        <v>100000</v>
      </c>
      <c r="I93" s="52"/>
      <c r="J93" s="41">
        <v>0</v>
      </c>
      <c r="K93" s="52"/>
      <c r="L93" s="41">
        <f t="shared" si="2"/>
        <v>218000</v>
      </c>
      <c r="O93" s="46"/>
    </row>
    <row r="94" spans="1:15">
      <c r="A94" s="39" t="s">
        <v>3133</v>
      </c>
      <c r="B94" s="38" t="s">
        <v>180</v>
      </c>
      <c r="C94" s="63"/>
      <c r="D94" s="41">
        <v>50000</v>
      </c>
      <c r="E94" s="63"/>
      <c r="F94" s="41">
        <v>0</v>
      </c>
      <c r="G94" s="63"/>
      <c r="H94" s="41">
        <v>0</v>
      </c>
      <c r="I94" s="63"/>
      <c r="J94" s="41">
        <v>0</v>
      </c>
      <c r="K94" s="63"/>
      <c r="L94" s="41">
        <f t="shared" ref="L94:L102" si="3">SUM(D94:J94)</f>
        <v>50000</v>
      </c>
      <c r="O94" s="46"/>
    </row>
    <row r="95" spans="1:15">
      <c r="A95" s="39" t="s">
        <v>3134</v>
      </c>
      <c r="B95" s="38" t="s">
        <v>186</v>
      </c>
      <c r="C95" s="63"/>
      <c r="D95" s="41">
        <v>150000</v>
      </c>
      <c r="E95" s="63"/>
      <c r="F95" s="41">
        <v>0</v>
      </c>
      <c r="G95" s="63"/>
      <c r="H95" s="41">
        <v>0</v>
      </c>
      <c r="I95" s="63"/>
      <c r="J95" s="41">
        <v>0</v>
      </c>
      <c r="K95" s="63"/>
      <c r="L95" s="41">
        <f t="shared" si="3"/>
        <v>150000</v>
      </c>
      <c r="O95" s="46"/>
    </row>
    <row r="96" spans="1:15">
      <c r="A96" s="39" t="s">
        <v>3135</v>
      </c>
      <c r="B96" s="61" t="s">
        <v>182</v>
      </c>
      <c r="C96" s="63"/>
      <c r="D96" s="41">
        <v>200000</v>
      </c>
      <c r="E96" s="63"/>
      <c r="F96" s="41">
        <v>0</v>
      </c>
      <c r="G96" s="63"/>
      <c r="H96" s="41">
        <v>0</v>
      </c>
      <c r="I96" s="63"/>
      <c r="J96" s="41">
        <v>0</v>
      </c>
      <c r="K96" s="63"/>
      <c r="L96" s="41">
        <f t="shared" si="3"/>
        <v>200000</v>
      </c>
      <c r="O96" s="46"/>
    </row>
    <row r="97" spans="1:15">
      <c r="A97" s="39" t="s">
        <v>3136</v>
      </c>
      <c r="B97" s="61" t="s">
        <v>184</v>
      </c>
      <c r="C97" s="63"/>
      <c r="D97" s="41">
        <v>100000</v>
      </c>
      <c r="E97" s="63"/>
      <c r="F97" s="41">
        <v>0</v>
      </c>
      <c r="G97" s="63"/>
      <c r="H97" s="41">
        <v>3000</v>
      </c>
      <c r="I97" s="63"/>
      <c r="J97" s="41">
        <v>0</v>
      </c>
      <c r="K97" s="63"/>
      <c r="L97" s="41">
        <f t="shared" si="3"/>
        <v>103000</v>
      </c>
      <c r="O97" s="46"/>
    </row>
    <row r="98" spans="1:15">
      <c r="A98" s="39" t="s">
        <v>3137</v>
      </c>
      <c r="B98" s="38" t="s">
        <v>174</v>
      </c>
      <c r="C98" s="63"/>
      <c r="D98" s="41">
        <v>50000</v>
      </c>
      <c r="E98" s="63"/>
      <c r="F98" s="41">
        <v>0</v>
      </c>
      <c r="G98" s="63"/>
      <c r="H98" s="41">
        <v>0</v>
      </c>
      <c r="I98" s="63"/>
      <c r="J98" s="41">
        <v>0</v>
      </c>
      <c r="K98" s="63"/>
      <c r="L98" s="41">
        <f t="shared" si="3"/>
        <v>50000</v>
      </c>
      <c r="O98" s="46"/>
    </row>
    <row r="99" spans="1:15">
      <c r="A99" s="39" t="s">
        <v>3138</v>
      </c>
      <c r="B99" s="38" t="s">
        <v>3139</v>
      </c>
      <c r="C99" s="63"/>
      <c r="D99" s="41">
        <v>500000</v>
      </c>
      <c r="E99" s="63"/>
      <c r="F99" s="41">
        <v>0</v>
      </c>
      <c r="G99" s="63"/>
      <c r="H99" s="41">
        <v>0</v>
      </c>
      <c r="I99" s="63"/>
      <c r="J99" s="41">
        <v>0</v>
      </c>
      <c r="K99" s="63"/>
      <c r="L99" s="41">
        <f t="shared" si="3"/>
        <v>500000</v>
      </c>
      <c r="O99" s="46"/>
    </row>
    <row r="100" spans="1:15">
      <c r="A100" s="39" t="s">
        <v>3140</v>
      </c>
      <c r="B100" s="38" t="s">
        <v>190</v>
      </c>
      <c r="C100" s="63"/>
      <c r="D100" s="41">
        <v>160000</v>
      </c>
      <c r="E100" s="63"/>
      <c r="F100" s="41">
        <v>0</v>
      </c>
      <c r="G100" s="63"/>
      <c r="H100" s="41">
        <v>0</v>
      </c>
      <c r="I100" s="63"/>
      <c r="J100" s="41">
        <v>0</v>
      </c>
      <c r="K100" s="63"/>
      <c r="L100" s="41">
        <f t="shared" si="3"/>
        <v>160000</v>
      </c>
      <c r="O100" s="46"/>
    </row>
    <row r="101" spans="1:15">
      <c r="A101" s="39" t="s">
        <v>3141</v>
      </c>
      <c r="B101" s="38" t="s">
        <v>194</v>
      </c>
      <c r="C101" s="63"/>
      <c r="D101" s="41">
        <v>3000000</v>
      </c>
      <c r="E101" s="63"/>
      <c r="F101" s="41">
        <v>0</v>
      </c>
      <c r="G101" s="63"/>
      <c r="H101" s="41">
        <v>0</v>
      </c>
      <c r="I101" s="63"/>
      <c r="J101" s="41">
        <v>0</v>
      </c>
      <c r="K101" s="63"/>
      <c r="L101" s="41">
        <f t="shared" si="3"/>
        <v>3000000</v>
      </c>
      <c r="O101" s="46"/>
    </row>
    <row r="102" spans="1:15">
      <c r="A102" s="39" t="s">
        <v>3142</v>
      </c>
      <c r="B102" s="38" t="s">
        <v>3143</v>
      </c>
      <c r="C102" s="63"/>
      <c r="D102" s="41">
        <v>289000</v>
      </c>
      <c r="E102" s="63"/>
      <c r="F102" s="41">
        <v>0</v>
      </c>
      <c r="G102" s="63"/>
      <c r="H102" s="41">
        <v>0</v>
      </c>
      <c r="I102" s="63"/>
      <c r="J102" s="41">
        <v>0</v>
      </c>
      <c r="K102" s="63"/>
      <c r="L102" s="41">
        <f t="shared" si="3"/>
        <v>289000</v>
      </c>
      <c r="O102" s="46"/>
    </row>
    <row r="103" spans="1:15">
      <c r="A103" s="39" t="s">
        <v>3144</v>
      </c>
      <c r="B103" s="38"/>
      <c r="C103" s="52"/>
      <c r="D103" s="41"/>
      <c r="E103" s="52"/>
      <c r="F103" s="41"/>
      <c r="G103" s="52"/>
      <c r="H103" s="41"/>
      <c r="I103" s="52"/>
      <c r="J103" s="41"/>
      <c r="K103" s="52"/>
      <c r="L103" s="41"/>
    </row>
    <row r="104" spans="1:15">
      <c r="A104" s="699"/>
      <c r="B104" s="700"/>
      <c r="C104" s="701"/>
      <c r="D104" s="702"/>
      <c r="E104" s="701"/>
      <c r="F104" s="702"/>
      <c r="G104" s="701"/>
      <c r="H104" s="702"/>
      <c r="I104" s="701"/>
      <c r="J104" s="702"/>
      <c r="K104" s="701"/>
      <c r="L104" s="702"/>
    </row>
    <row r="106" spans="1:15">
      <c r="A106" s="201" t="s">
        <v>3102</v>
      </c>
      <c r="B106" s="201"/>
      <c r="C106" s="201"/>
      <c r="D106" s="201"/>
      <c r="E106" s="201"/>
      <c r="F106" s="201"/>
      <c r="G106" s="201" t="s">
        <v>441</v>
      </c>
      <c r="J106" s="201"/>
      <c r="K106" s="201"/>
      <c r="L106" s="201"/>
    </row>
    <row r="107" spans="1:15">
      <c r="A107" s="201"/>
      <c r="B107" s="201"/>
      <c r="C107" s="201"/>
      <c r="D107" s="201"/>
      <c r="E107" s="201"/>
      <c r="F107" s="201"/>
      <c r="G107" s="201"/>
      <c r="H107" s="201"/>
      <c r="I107" s="201"/>
      <c r="J107" s="201"/>
      <c r="K107" s="201"/>
      <c r="L107" s="201"/>
    </row>
    <row r="108" spans="1:15">
      <c r="A108" s="201"/>
      <c r="B108" s="201"/>
      <c r="C108" s="201"/>
      <c r="D108" s="201"/>
      <c r="E108" s="201"/>
      <c r="F108" s="201"/>
      <c r="G108" s="201"/>
      <c r="H108" s="201"/>
      <c r="I108" s="201"/>
      <c r="J108" s="201"/>
      <c r="K108" s="201"/>
      <c r="L108" s="201"/>
    </row>
    <row r="109" spans="1:15">
      <c r="A109" s="201" t="s">
        <v>3103</v>
      </c>
      <c r="B109" s="201"/>
      <c r="C109" s="201"/>
      <c r="D109" s="201"/>
      <c r="E109" s="201"/>
      <c r="F109" s="201"/>
      <c r="G109" s="201"/>
      <c r="H109" s="201" t="s">
        <v>442</v>
      </c>
      <c r="I109" s="201"/>
      <c r="K109" s="201"/>
      <c r="L109" s="201"/>
    </row>
    <row r="110" spans="1:15">
      <c r="A110" s="201" t="s">
        <v>3104</v>
      </c>
      <c r="B110" s="201"/>
      <c r="C110" s="201"/>
      <c r="D110" s="201"/>
      <c r="E110" s="201"/>
      <c r="F110" s="201"/>
      <c r="G110" s="201"/>
      <c r="H110" s="201" t="s">
        <v>446</v>
      </c>
      <c r="I110" s="201"/>
      <c r="K110" s="201"/>
      <c r="L110" s="201"/>
    </row>
    <row r="111" spans="1:15">
      <c r="A111" s="201"/>
      <c r="B111" s="201"/>
      <c r="C111" s="201"/>
      <c r="D111" s="201"/>
      <c r="E111" s="201"/>
      <c r="F111" s="201"/>
      <c r="G111" s="201"/>
      <c r="H111" s="201"/>
      <c r="I111" s="201"/>
      <c r="J111" s="201"/>
      <c r="K111" s="201"/>
      <c r="L111" s="201"/>
    </row>
    <row r="113" spans="1:15">
      <c r="A113" t="s">
        <v>3069</v>
      </c>
      <c r="L113" t="s">
        <v>3070</v>
      </c>
    </row>
    <row r="114" spans="1:15">
      <c r="A114" t="s">
        <v>3145</v>
      </c>
      <c r="D114" s="45"/>
      <c r="F114" s="45"/>
    </row>
    <row r="115" spans="1:15" ht="11.25" customHeight="1">
      <c r="D115" s="45"/>
      <c r="F115" s="45"/>
    </row>
    <row r="116" spans="1:15" ht="18.75">
      <c r="A116" s="668" t="s">
        <v>3072</v>
      </c>
      <c r="B116" s="668"/>
      <c r="C116" s="668"/>
      <c r="D116" s="668"/>
      <c r="E116" s="668"/>
      <c r="F116" s="668"/>
      <c r="G116" s="668"/>
      <c r="H116" s="668"/>
      <c r="I116" s="668"/>
      <c r="J116" s="668"/>
      <c r="K116" s="668"/>
      <c r="L116" s="668"/>
    </row>
    <row r="117" spans="1:15" ht="18.75">
      <c r="A117" s="669"/>
      <c r="B117" s="669" t="s">
        <v>3073</v>
      </c>
      <c r="C117" s="669"/>
      <c r="D117" s="669"/>
      <c r="E117" s="669"/>
      <c r="F117" s="669"/>
      <c r="G117" s="670"/>
      <c r="H117" s="670"/>
      <c r="I117" s="670"/>
      <c r="J117" s="670"/>
      <c r="K117" s="670"/>
      <c r="L117" s="670"/>
    </row>
    <row r="118" spans="1:15" ht="14.25" customHeight="1">
      <c r="A118" s="669"/>
      <c r="B118" s="669"/>
      <c r="C118" s="669"/>
      <c r="D118" s="669"/>
      <c r="E118" s="669"/>
      <c r="F118" s="669"/>
      <c r="G118" s="670"/>
      <c r="H118" s="670"/>
      <c r="I118" s="670"/>
      <c r="J118" s="670"/>
      <c r="K118" s="670"/>
      <c r="L118" s="670"/>
    </row>
    <row r="119" spans="1:15" ht="15.75">
      <c r="A119" s="671" t="s">
        <v>5</v>
      </c>
      <c r="B119" s="128"/>
      <c r="C119" s="128"/>
      <c r="D119" s="128"/>
      <c r="E119" s="128"/>
      <c r="F119" s="128"/>
      <c r="G119" s="128"/>
      <c r="H119" s="128"/>
      <c r="I119" s="128"/>
      <c r="J119" s="128"/>
      <c r="K119" s="128"/>
      <c r="L119" s="128"/>
    </row>
    <row r="120" spans="1:15" ht="16.5">
      <c r="A120" s="672"/>
      <c r="B120" s="673" t="s">
        <v>3074</v>
      </c>
      <c r="C120" s="674" t="s">
        <v>3075</v>
      </c>
      <c r="D120" s="675"/>
      <c r="E120" s="674" t="s">
        <v>3076</v>
      </c>
      <c r="F120" s="675"/>
      <c r="G120" s="674" t="s">
        <v>3077</v>
      </c>
      <c r="H120" s="675"/>
      <c r="I120" s="674" t="s">
        <v>3078</v>
      </c>
      <c r="J120" s="675"/>
      <c r="K120" s="676"/>
      <c r="L120" s="677"/>
    </row>
    <row r="121" spans="1:15" ht="16.5">
      <c r="A121" s="678" t="s">
        <v>3079</v>
      </c>
      <c r="B121" s="678" t="s">
        <v>3080</v>
      </c>
      <c r="C121" s="679" t="s">
        <v>3081</v>
      </c>
      <c r="D121" s="680"/>
      <c r="E121" s="679" t="s">
        <v>3082</v>
      </c>
      <c r="F121" s="680"/>
      <c r="G121" s="679" t="s">
        <v>3082</v>
      </c>
      <c r="H121" s="680"/>
      <c r="I121" s="679" t="s">
        <v>3082</v>
      </c>
      <c r="J121" s="680"/>
      <c r="K121" s="679" t="s">
        <v>1195</v>
      </c>
      <c r="L121" s="680"/>
    </row>
    <row r="122" spans="1:15" ht="16.5">
      <c r="A122" s="681">
        <v>1</v>
      </c>
      <c r="B122" s="681">
        <v>2</v>
      </c>
      <c r="C122" s="682">
        <v>3</v>
      </c>
      <c r="D122" s="683"/>
      <c r="E122" s="682">
        <v>4</v>
      </c>
      <c r="F122" s="683"/>
      <c r="G122" s="682">
        <v>5</v>
      </c>
      <c r="H122" s="683"/>
      <c r="I122" s="682">
        <v>6</v>
      </c>
      <c r="J122" s="683"/>
      <c r="K122" s="682">
        <v>7</v>
      </c>
      <c r="L122" s="683"/>
    </row>
    <row r="123" spans="1:15">
      <c r="A123" s="59" t="s">
        <v>3146</v>
      </c>
      <c r="B123" s="60"/>
      <c r="C123" s="40"/>
      <c r="D123" s="41"/>
      <c r="E123" s="40"/>
      <c r="F123" s="41"/>
      <c r="G123" s="40"/>
      <c r="H123" s="41"/>
      <c r="I123" s="40"/>
      <c r="J123" s="41"/>
      <c r="K123" s="40"/>
      <c r="L123" s="41"/>
    </row>
    <row r="124" spans="1:15">
      <c r="A124" s="556" t="s">
        <v>3147</v>
      </c>
      <c r="B124" s="703" t="s">
        <v>199</v>
      </c>
      <c r="C124" s="40"/>
      <c r="D124" s="41">
        <v>28800</v>
      </c>
      <c r="E124" s="40"/>
      <c r="F124" s="41">
        <v>15000</v>
      </c>
      <c r="G124" s="40"/>
      <c r="H124" s="41">
        <v>300000</v>
      </c>
      <c r="I124" s="40"/>
      <c r="J124" s="41">
        <v>0</v>
      </c>
      <c r="K124" s="40"/>
      <c r="L124" s="41">
        <f>SUM(D124:J124)</f>
        <v>343800</v>
      </c>
      <c r="O124" s="46"/>
    </row>
    <row r="125" spans="1:15">
      <c r="A125" s="39" t="s">
        <v>3148</v>
      </c>
      <c r="B125" s="38" t="s">
        <v>3149</v>
      </c>
      <c r="C125" s="40"/>
      <c r="D125" s="41">
        <v>140000</v>
      </c>
      <c r="E125" s="40"/>
      <c r="F125" s="41">
        <v>10000</v>
      </c>
      <c r="G125" s="40"/>
      <c r="H125" s="41">
        <v>0</v>
      </c>
      <c r="I125" s="40"/>
      <c r="J125" s="41">
        <v>0</v>
      </c>
      <c r="K125" s="40"/>
      <c r="L125" s="41">
        <f>SUM(D125:J125)</f>
        <v>150000</v>
      </c>
      <c r="O125" s="46"/>
    </row>
    <row r="126" spans="1:15">
      <c r="A126" s="39" t="s">
        <v>3150</v>
      </c>
      <c r="B126" s="38" t="s">
        <v>3149</v>
      </c>
      <c r="C126" s="40"/>
      <c r="D126" s="41">
        <v>30000</v>
      </c>
      <c r="E126" s="40"/>
      <c r="F126" s="41">
        <v>10000</v>
      </c>
      <c r="G126" s="40"/>
      <c r="H126" s="41">
        <v>0</v>
      </c>
      <c r="I126" s="40"/>
      <c r="J126" s="41">
        <v>0</v>
      </c>
      <c r="K126" s="40"/>
      <c r="L126" s="41">
        <f>SUM(D126:J126)</f>
        <v>40000</v>
      </c>
      <c r="O126" s="46"/>
    </row>
    <row r="127" spans="1:15">
      <c r="A127" s="39" t="s">
        <v>3151</v>
      </c>
      <c r="B127" s="38"/>
      <c r="C127" s="40"/>
      <c r="D127" s="41"/>
      <c r="E127" s="52"/>
      <c r="F127" s="41" t="s">
        <v>609</v>
      </c>
      <c r="G127" s="52"/>
      <c r="H127" s="41"/>
      <c r="I127" s="52"/>
      <c r="J127" s="41"/>
      <c r="K127" s="52"/>
      <c r="L127" s="41"/>
    </row>
    <row r="128" spans="1:15">
      <c r="A128" s="39" t="s">
        <v>3152</v>
      </c>
      <c r="B128" s="38" t="s">
        <v>3149</v>
      </c>
      <c r="C128" s="52"/>
      <c r="D128" s="41">
        <v>402597.8</v>
      </c>
      <c r="E128" s="52"/>
      <c r="F128" s="41">
        <v>0</v>
      </c>
      <c r="G128" s="52"/>
      <c r="H128" s="41">
        <v>1000000</v>
      </c>
      <c r="I128" s="52"/>
      <c r="J128" s="41">
        <v>0</v>
      </c>
      <c r="K128" s="52"/>
      <c r="L128" s="41">
        <f>SUM(D128:J128)</f>
        <v>1402597.8</v>
      </c>
      <c r="O128" s="46"/>
    </row>
    <row r="129" spans="1:15">
      <c r="A129" s="39" t="s">
        <v>3153</v>
      </c>
      <c r="B129" s="38" t="s">
        <v>210</v>
      </c>
      <c r="C129" s="52"/>
      <c r="D129" s="41">
        <v>0</v>
      </c>
      <c r="E129" s="52"/>
      <c r="F129" s="41">
        <v>0</v>
      </c>
      <c r="G129" s="52"/>
      <c r="H129" s="41">
        <v>250000</v>
      </c>
      <c r="I129" s="52"/>
      <c r="J129" s="41">
        <v>0</v>
      </c>
      <c r="K129" s="52"/>
      <c r="L129" s="41">
        <f>SUM(D129:J129)</f>
        <v>250000</v>
      </c>
      <c r="O129" s="46"/>
    </row>
    <row r="130" spans="1:15">
      <c r="A130" s="39" t="s">
        <v>3154</v>
      </c>
      <c r="B130" s="38"/>
      <c r="C130" s="52"/>
      <c r="D130" s="41"/>
      <c r="E130" s="52"/>
      <c r="F130" s="41"/>
      <c r="G130" s="52"/>
      <c r="H130" s="41"/>
      <c r="I130" s="52"/>
      <c r="J130" s="41">
        <v>0</v>
      </c>
      <c r="K130" s="52"/>
      <c r="L130" s="41"/>
    </row>
    <row r="131" spans="1:15">
      <c r="A131" s="556" t="s">
        <v>3155</v>
      </c>
      <c r="B131" s="703" t="s">
        <v>201</v>
      </c>
      <c r="C131" s="52"/>
      <c r="D131" s="41">
        <v>0</v>
      </c>
      <c r="E131" s="52"/>
      <c r="F131" s="41">
        <v>0</v>
      </c>
      <c r="G131" s="52"/>
      <c r="H131" s="41">
        <v>26685.97</v>
      </c>
      <c r="I131" s="52"/>
      <c r="J131" s="41">
        <v>0</v>
      </c>
      <c r="K131" s="52"/>
      <c r="L131" s="41">
        <f>SUM(D131:J131)</f>
        <v>26685.97</v>
      </c>
      <c r="O131" s="46"/>
    </row>
    <row r="132" spans="1:15">
      <c r="A132" s="39" t="s">
        <v>3156</v>
      </c>
      <c r="B132" s="38" t="s">
        <v>3157</v>
      </c>
      <c r="C132" s="52"/>
      <c r="D132" s="41">
        <v>147000</v>
      </c>
      <c r="E132" s="52"/>
      <c r="F132" s="41">
        <v>25000</v>
      </c>
      <c r="G132" s="52"/>
      <c r="H132" s="41">
        <v>150000</v>
      </c>
      <c r="I132" s="52"/>
      <c r="J132" s="41">
        <v>0</v>
      </c>
      <c r="K132" s="52"/>
      <c r="L132" s="41">
        <f>SUM(D132:J132)</f>
        <v>322000</v>
      </c>
      <c r="O132" s="46"/>
    </row>
    <row r="133" spans="1:15" ht="16.5">
      <c r="A133" s="39" t="s">
        <v>3158</v>
      </c>
      <c r="B133" s="300"/>
      <c r="C133" s="52"/>
      <c r="D133" s="41"/>
      <c r="E133" s="52"/>
      <c r="F133" s="41"/>
      <c r="G133" s="52"/>
      <c r="H133" s="41"/>
      <c r="I133" s="52"/>
      <c r="J133" s="41"/>
      <c r="K133" s="52"/>
      <c r="L133" s="41"/>
    </row>
    <row r="134" spans="1:15">
      <c r="A134" s="39" t="s">
        <v>3159</v>
      </c>
      <c r="B134" s="38" t="s">
        <v>3160</v>
      </c>
      <c r="C134" s="63"/>
      <c r="D134" s="41">
        <v>250000</v>
      </c>
      <c r="E134" s="63"/>
      <c r="F134" s="41">
        <v>0</v>
      </c>
      <c r="G134" s="63"/>
      <c r="H134" s="41">
        <v>0</v>
      </c>
      <c r="I134" s="63"/>
      <c r="J134" s="41">
        <v>0</v>
      </c>
      <c r="K134" s="63"/>
      <c r="L134" s="41">
        <f t="shared" ref="L134:L140" si="4">SUM(D134:J134)</f>
        <v>250000</v>
      </c>
      <c r="O134" s="46"/>
    </row>
    <row r="135" spans="1:15">
      <c r="A135" s="556" t="s">
        <v>3161</v>
      </c>
      <c r="B135" s="703" t="s">
        <v>219</v>
      </c>
      <c r="C135" s="63"/>
      <c r="D135" s="41">
        <v>55075</v>
      </c>
      <c r="E135" s="63"/>
      <c r="F135" s="41">
        <v>11250</v>
      </c>
      <c r="G135" s="63"/>
      <c r="H135" s="41">
        <v>0</v>
      </c>
      <c r="I135" s="63"/>
      <c r="J135" s="41">
        <v>0</v>
      </c>
      <c r="K135" s="63"/>
      <c r="L135" s="41">
        <f t="shared" si="4"/>
        <v>66325</v>
      </c>
      <c r="O135" s="46"/>
    </row>
    <row r="136" spans="1:15">
      <c r="A136" s="39" t="s">
        <v>3162</v>
      </c>
      <c r="B136" s="38" t="s">
        <v>172</v>
      </c>
      <c r="C136" s="63"/>
      <c r="D136" s="41">
        <v>1315000</v>
      </c>
      <c r="E136" s="63"/>
      <c r="F136" s="41">
        <v>0</v>
      </c>
      <c r="G136" s="63"/>
      <c r="H136" s="41">
        <v>0</v>
      </c>
      <c r="I136" s="63"/>
      <c r="J136" s="41">
        <v>0</v>
      </c>
      <c r="K136" s="63"/>
      <c r="L136" s="41">
        <f t="shared" si="4"/>
        <v>1315000</v>
      </c>
      <c r="O136" s="46"/>
    </row>
    <row r="137" spans="1:15">
      <c r="A137" s="39" t="s">
        <v>3163</v>
      </c>
      <c r="B137" s="61" t="s">
        <v>215</v>
      </c>
      <c r="C137" s="63"/>
      <c r="D137" s="41">
        <v>390000</v>
      </c>
      <c r="E137" s="63"/>
      <c r="F137" s="41">
        <v>0</v>
      </c>
      <c r="G137" s="63"/>
      <c r="H137" s="41">
        <v>0</v>
      </c>
      <c r="I137" s="63"/>
      <c r="J137" s="41">
        <v>0</v>
      </c>
      <c r="K137" s="63"/>
      <c r="L137" s="41">
        <f t="shared" si="4"/>
        <v>390000</v>
      </c>
      <c r="O137" s="45"/>
    </row>
    <row r="138" spans="1:15">
      <c r="A138" s="39" t="s">
        <v>3164</v>
      </c>
      <c r="B138" s="61" t="s">
        <v>217</v>
      </c>
      <c r="C138" s="63"/>
      <c r="D138" s="41">
        <v>328000</v>
      </c>
      <c r="E138" s="63"/>
      <c r="F138" s="41">
        <v>0</v>
      </c>
      <c r="G138" s="63"/>
      <c r="H138" s="41">
        <v>0</v>
      </c>
      <c r="I138" s="63"/>
      <c r="J138" s="41">
        <v>0</v>
      </c>
      <c r="K138" s="63"/>
      <c r="L138" s="41">
        <f t="shared" si="4"/>
        <v>328000</v>
      </c>
      <c r="O138" s="45"/>
    </row>
    <row r="139" spans="1:15">
      <c r="A139" s="39" t="s">
        <v>3165</v>
      </c>
      <c r="B139" s="61" t="s">
        <v>408</v>
      </c>
      <c r="C139" s="63"/>
      <c r="D139" s="41">
        <v>100000</v>
      </c>
      <c r="E139" s="63"/>
      <c r="F139" s="41">
        <v>0</v>
      </c>
      <c r="G139" s="63"/>
      <c r="H139" s="41">
        <v>150000</v>
      </c>
      <c r="I139" s="63"/>
      <c r="J139" s="41">
        <v>0</v>
      </c>
      <c r="K139" s="63"/>
      <c r="L139" s="41">
        <f t="shared" si="4"/>
        <v>250000</v>
      </c>
      <c r="O139" s="45"/>
    </row>
    <row r="140" spans="1:15">
      <c r="A140" s="39" t="s">
        <v>3166</v>
      </c>
      <c r="B140" s="61" t="s">
        <v>223</v>
      </c>
      <c r="C140" s="52"/>
      <c r="D140" s="41">
        <v>7166080</v>
      </c>
      <c r="E140" s="52"/>
      <c r="F140" s="41">
        <v>244750</v>
      </c>
      <c r="G140" s="52"/>
      <c r="H140" s="41">
        <v>21000</v>
      </c>
      <c r="I140" s="52"/>
      <c r="J140" s="41">
        <v>0</v>
      </c>
      <c r="K140" s="52"/>
      <c r="L140" s="41">
        <f t="shared" si="4"/>
        <v>7431830</v>
      </c>
      <c r="O140" s="45"/>
    </row>
    <row r="141" spans="1:15">
      <c r="A141" s="704" t="s">
        <v>3167</v>
      </c>
      <c r="B141" s="705"/>
      <c r="C141" s="706" t="s">
        <v>36</v>
      </c>
      <c r="D141" s="707">
        <f>D140+D139+D138+D137+D136+D135+D134+D133+D132+D131+D130+D129+D128+D127+D126+D125+D124+D102+D101+D100+D99+D98+D97+D96+D95+D94+D93+D92+D91+D90+D89+D88+D87+D86+D67+D66+D65+D64+D63+D62+D61</f>
        <v>20550982.800000001</v>
      </c>
      <c r="E141" s="708" t="s">
        <v>36</v>
      </c>
      <c r="F141" s="707">
        <f>F61+F62+F63+F64+F65+F66+F67+F86+F87+F88+F89+F90+F91+F92+F93+F94+F95+F96+F97+F98+F99+F100+F101+F102+F124+F125+F126+F128+F132+F134+F135+F136+F137+F138+F139+F140</f>
        <v>848500</v>
      </c>
      <c r="G141" s="709" t="s">
        <v>36</v>
      </c>
      <c r="H141" s="707">
        <f>H61+H62+H63+H64+H65+H66+H67+H86+H87+H88+H89+H90+H91+H92+H93+H94+H95+H96+H97+H98+H99+H100+H101+H102+H103+H104+H123+H124+H125+H126+H127+H128+H129+H130+H131+H132+H133+H134+H135+H136+H137+H138+H139+H140</f>
        <v>3727560.43</v>
      </c>
      <c r="I141" s="709" t="s">
        <v>36</v>
      </c>
      <c r="J141" s="707">
        <f>J61+J62+J63+J64+J65+J66+J67+J86+J87+J88+J89+J90+J91+J92+J93+J94+J95+J96+J97+J98+J99+J100+J101+J102+J103+J124+J125+J126+J128+J129+J130+J131+J132+J134+J135+J136+J137+J138+J139+J140</f>
        <v>0</v>
      </c>
      <c r="K141" s="709" t="s">
        <v>36</v>
      </c>
      <c r="L141" s="707">
        <f>L61+L62+L63+L64+L65+L66+L67+L86+L87+L88+L89+L90+L91+L92+++L93+L94+L95+L96+L97+L98+L99+L100+L101+L102+L124+L125+L126+L128+L129+L131+L132+L134+L135+L136+L137+L138+L139+L140</f>
        <v>25127043.230000004</v>
      </c>
      <c r="O141" s="45"/>
    </row>
    <row r="142" spans="1:15">
      <c r="A142" s="699" t="s">
        <v>3168</v>
      </c>
      <c r="B142" s="710"/>
      <c r="C142" s="711" t="s">
        <v>36</v>
      </c>
      <c r="D142" s="702">
        <f>D58+D141</f>
        <v>57075963.390000001</v>
      </c>
      <c r="E142" s="712" t="s">
        <v>36</v>
      </c>
      <c r="F142" s="702">
        <f>F141+F58</f>
        <v>11298570.6</v>
      </c>
      <c r="G142" s="701" t="s">
        <v>36</v>
      </c>
      <c r="H142" s="702">
        <f>H141+H58</f>
        <v>8416227.5299999993</v>
      </c>
      <c r="I142" s="701" t="s">
        <v>36</v>
      </c>
      <c r="J142" s="702">
        <f>J141+J58</f>
        <v>0</v>
      </c>
      <c r="K142" s="701" t="s">
        <v>36</v>
      </c>
      <c r="L142" s="702">
        <f>D142+F142+H142+J142</f>
        <v>76790761.519999996</v>
      </c>
      <c r="O142" s="45"/>
    </row>
    <row r="143" spans="1:15" ht="9" customHeight="1">
      <c r="O143" s="45"/>
    </row>
    <row r="144" spans="1:15">
      <c r="A144" s="201" t="s">
        <v>3102</v>
      </c>
      <c r="B144" s="201"/>
      <c r="C144" s="201"/>
      <c r="D144" s="201"/>
      <c r="E144" s="201"/>
      <c r="F144" s="201"/>
      <c r="G144" s="201" t="s">
        <v>441</v>
      </c>
      <c r="J144" s="201"/>
      <c r="K144" s="201"/>
      <c r="L144" s="201"/>
      <c r="O144" s="45"/>
    </row>
    <row r="145" spans="1:12">
      <c r="A145" s="201"/>
      <c r="B145" s="201"/>
      <c r="C145" s="201"/>
      <c r="D145" s="201"/>
      <c r="E145" s="201"/>
      <c r="F145" s="201"/>
      <c r="G145" s="201"/>
      <c r="H145" s="201"/>
      <c r="I145" s="201"/>
      <c r="J145" s="201"/>
      <c r="K145" s="201"/>
      <c r="L145" s="201"/>
    </row>
    <row r="146" spans="1:12">
      <c r="A146" s="201"/>
      <c r="B146" s="201"/>
      <c r="C146" s="201"/>
      <c r="D146" s="201"/>
      <c r="E146" s="201"/>
      <c r="F146" s="201"/>
      <c r="G146" s="201"/>
      <c r="H146" s="201"/>
      <c r="I146" s="201"/>
      <c r="J146" s="201"/>
      <c r="K146" s="201"/>
      <c r="L146" s="201"/>
    </row>
    <row r="147" spans="1:12">
      <c r="A147" s="201" t="s">
        <v>3103</v>
      </c>
      <c r="B147" s="201"/>
      <c r="C147" s="201"/>
      <c r="D147" s="201"/>
      <c r="E147" s="201"/>
      <c r="F147" s="201"/>
      <c r="G147" s="201"/>
      <c r="H147" s="201" t="s">
        <v>442</v>
      </c>
      <c r="I147" s="201"/>
      <c r="K147" s="201"/>
      <c r="L147" s="201"/>
    </row>
    <row r="148" spans="1:12">
      <c r="A148" s="201" t="s">
        <v>3104</v>
      </c>
      <c r="B148" s="201"/>
      <c r="C148" s="201"/>
      <c r="D148" s="201"/>
      <c r="E148" s="201"/>
      <c r="F148" s="201"/>
      <c r="G148" s="201"/>
      <c r="H148" s="201" t="s">
        <v>446</v>
      </c>
      <c r="I148" s="201"/>
      <c r="K148" s="201"/>
      <c r="L148" s="201"/>
    </row>
    <row r="149" spans="1:12">
      <c r="A149" s="201"/>
      <c r="B149" s="201"/>
      <c r="C149" s="201"/>
      <c r="D149" s="201"/>
      <c r="E149" s="201"/>
      <c r="F149" s="201"/>
      <c r="G149" s="201"/>
      <c r="H149" s="201"/>
      <c r="I149" s="201"/>
      <c r="J149" s="201"/>
      <c r="K149" s="201"/>
      <c r="L149" s="201"/>
    </row>
    <row r="150" spans="1:12">
      <c r="A150" s="201"/>
      <c r="B150" s="201"/>
      <c r="C150" s="201"/>
      <c r="D150" s="201"/>
      <c r="E150" s="201"/>
      <c r="F150" s="201"/>
      <c r="G150" s="201"/>
      <c r="H150" s="201"/>
      <c r="I150" s="201"/>
      <c r="J150" s="201"/>
      <c r="K150" s="201"/>
      <c r="L150" s="201"/>
    </row>
    <row r="151" spans="1:12">
      <c r="A151" t="s">
        <v>3069</v>
      </c>
      <c r="L151" t="s">
        <v>3070</v>
      </c>
    </row>
    <row r="152" spans="1:12">
      <c r="A152" t="s">
        <v>3169</v>
      </c>
      <c r="D152" s="45"/>
      <c r="F152" s="45"/>
    </row>
    <row r="153" spans="1:12">
      <c r="D153" s="45"/>
      <c r="F153" s="45"/>
    </row>
    <row r="154" spans="1:12" ht="18.75">
      <c r="A154" s="668" t="s">
        <v>3072</v>
      </c>
      <c r="B154" s="668"/>
      <c r="C154" s="668"/>
      <c r="D154" s="668"/>
      <c r="E154" s="668"/>
      <c r="F154" s="668"/>
      <c r="G154" s="668"/>
      <c r="H154" s="668"/>
      <c r="I154" s="668"/>
      <c r="J154" s="668"/>
      <c r="K154" s="668"/>
      <c r="L154" s="668"/>
    </row>
    <row r="155" spans="1:12" ht="18.75">
      <c r="A155" s="669"/>
      <c r="B155" s="669" t="s">
        <v>3073</v>
      </c>
      <c r="C155" s="669"/>
      <c r="D155" s="669"/>
      <c r="E155" s="669"/>
      <c r="F155" s="669"/>
      <c r="G155" s="670"/>
      <c r="H155" s="670"/>
      <c r="I155" s="670"/>
      <c r="J155" s="670"/>
      <c r="K155" s="670"/>
      <c r="L155" s="670"/>
    </row>
    <row r="156" spans="1:12" ht="15" customHeight="1">
      <c r="A156" s="669"/>
      <c r="B156" s="669"/>
      <c r="C156" s="669"/>
      <c r="D156" s="669"/>
      <c r="E156" s="669"/>
      <c r="F156" s="669"/>
      <c r="G156" s="670"/>
      <c r="H156" s="670"/>
      <c r="I156" s="670"/>
      <c r="J156" s="670"/>
      <c r="K156" s="670"/>
      <c r="L156" s="670"/>
    </row>
    <row r="157" spans="1:12">
      <c r="A157" s="713" t="s">
        <v>5</v>
      </c>
      <c r="B157" s="128"/>
      <c r="C157" s="128"/>
      <c r="D157" s="128"/>
      <c r="E157" s="128"/>
      <c r="F157" s="128"/>
      <c r="G157" s="128"/>
      <c r="H157" s="128"/>
      <c r="I157" s="128"/>
      <c r="J157" s="128"/>
      <c r="K157" s="128"/>
      <c r="L157" s="128"/>
    </row>
    <row r="158" spans="1:12" ht="16.5">
      <c r="A158" s="672"/>
      <c r="B158" s="673" t="s">
        <v>3074</v>
      </c>
      <c r="C158" s="674" t="s">
        <v>3075</v>
      </c>
      <c r="D158" s="675"/>
      <c r="E158" s="674" t="s">
        <v>3076</v>
      </c>
      <c r="F158" s="675"/>
      <c r="G158" s="674" t="s">
        <v>3077</v>
      </c>
      <c r="H158" s="675"/>
      <c r="I158" s="674" t="s">
        <v>3078</v>
      </c>
      <c r="J158" s="675"/>
      <c r="K158" s="676"/>
      <c r="L158" s="677"/>
    </row>
    <row r="159" spans="1:12" ht="16.5">
      <c r="A159" s="678" t="s">
        <v>3079</v>
      </c>
      <c r="B159" s="678" t="s">
        <v>3080</v>
      </c>
      <c r="C159" s="679" t="s">
        <v>3081</v>
      </c>
      <c r="D159" s="680"/>
      <c r="E159" s="679" t="s">
        <v>3082</v>
      </c>
      <c r="F159" s="680"/>
      <c r="G159" s="679" t="s">
        <v>3082</v>
      </c>
      <c r="H159" s="680"/>
      <c r="I159" s="679" t="s">
        <v>3082</v>
      </c>
      <c r="J159" s="680"/>
      <c r="K159" s="679" t="s">
        <v>1195</v>
      </c>
      <c r="L159" s="680"/>
    </row>
    <row r="160" spans="1:12" ht="16.5">
      <c r="A160" s="681">
        <v>1</v>
      </c>
      <c r="B160" s="681">
        <v>2</v>
      </c>
      <c r="C160" s="682">
        <v>3</v>
      </c>
      <c r="D160" s="683"/>
      <c r="E160" s="682">
        <v>4</v>
      </c>
      <c r="F160" s="683"/>
      <c r="G160" s="682">
        <v>5</v>
      </c>
      <c r="H160" s="683"/>
      <c r="I160" s="682">
        <v>6</v>
      </c>
      <c r="J160" s="683"/>
      <c r="K160" s="682">
        <v>7</v>
      </c>
      <c r="L160" s="683"/>
    </row>
    <row r="161" spans="1:15">
      <c r="A161" s="714" t="s">
        <v>3170</v>
      </c>
      <c r="B161" s="38"/>
      <c r="C161" s="42"/>
      <c r="D161" s="41"/>
      <c r="E161" s="63"/>
      <c r="F161" s="41"/>
      <c r="G161" s="63"/>
      <c r="H161" s="41"/>
      <c r="I161" s="63"/>
      <c r="J161" s="41"/>
      <c r="K161" s="63"/>
      <c r="L161" s="41"/>
    </row>
    <row r="162" spans="1:15">
      <c r="A162" s="39" t="s">
        <v>3171</v>
      </c>
      <c r="B162" s="61" t="s">
        <v>359</v>
      </c>
      <c r="C162" s="42" t="s">
        <v>36</v>
      </c>
      <c r="D162" s="41">
        <v>0</v>
      </c>
      <c r="E162" s="63" t="s">
        <v>36</v>
      </c>
      <c r="F162" s="41">
        <v>0</v>
      </c>
      <c r="G162" s="63" t="s">
        <v>36</v>
      </c>
      <c r="H162" s="41">
        <v>0</v>
      </c>
      <c r="I162" s="63" t="s">
        <v>36</v>
      </c>
      <c r="J162" s="41">
        <v>0</v>
      </c>
      <c r="K162" s="63" t="s">
        <v>36</v>
      </c>
      <c r="L162" s="41">
        <f>D162+F162+H162+J162</f>
        <v>0</v>
      </c>
      <c r="O162" s="46"/>
    </row>
    <row r="163" spans="1:15">
      <c r="A163" s="556" t="s">
        <v>3172</v>
      </c>
      <c r="B163" s="38" t="s">
        <v>227</v>
      </c>
      <c r="D163" s="41">
        <v>141000</v>
      </c>
      <c r="F163" s="41">
        <v>30000</v>
      </c>
      <c r="H163" s="41">
        <v>0</v>
      </c>
      <c r="J163" s="41">
        <v>0</v>
      </c>
      <c r="L163" s="41">
        <f>D163+F163+H163+J163</f>
        <v>171000</v>
      </c>
      <c r="O163" s="46"/>
    </row>
    <row r="164" spans="1:15">
      <c r="A164" s="39" t="s">
        <v>3173</v>
      </c>
      <c r="B164" s="38"/>
      <c r="C164" s="42"/>
      <c r="D164" s="41"/>
      <c r="E164" s="63"/>
      <c r="F164" s="41"/>
      <c r="G164" s="63"/>
      <c r="H164" s="41"/>
      <c r="I164" s="63"/>
      <c r="J164" s="41"/>
      <c r="K164" s="63"/>
      <c r="L164" s="41"/>
    </row>
    <row r="165" spans="1:15">
      <c r="A165" s="39" t="s">
        <v>3174</v>
      </c>
      <c r="B165" s="38" t="s">
        <v>229</v>
      </c>
      <c r="C165" s="42"/>
      <c r="D165" s="41">
        <v>260000</v>
      </c>
      <c r="E165" s="63"/>
      <c r="F165" s="41">
        <v>100000</v>
      </c>
      <c r="G165" s="63"/>
      <c r="H165" s="41">
        <v>0</v>
      </c>
      <c r="I165" s="63"/>
      <c r="J165" s="41">
        <v>0</v>
      </c>
      <c r="K165" s="63"/>
      <c r="L165" s="41">
        <f>J165+H165+F165+D165</f>
        <v>360000</v>
      </c>
      <c r="O165" s="46"/>
    </row>
    <row r="166" spans="1:15">
      <c r="A166" s="39" t="s">
        <v>3175</v>
      </c>
      <c r="B166" s="38" t="s">
        <v>235</v>
      </c>
      <c r="C166" s="42"/>
      <c r="D166" s="41">
        <v>0</v>
      </c>
      <c r="E166" s="63"/>
      <c r="F166" s="41">
        <v>0</v>
      </c>
      <c r="G166" s="63"/>
      <c r="H166" s="41">
        <v>0</v>
      </c>
      <c r="I166" s="63"/>
      <c r="J166" s="41">
        <v>0</v>
      </c>
      <c r="K166" s="63"/>
      <c r="L166" s="41">
        <v>0</v>
      </c>
      <c r="O166" s="46"/>
    </row>
    <row r="167" spans="1:15">
      <c r="A167" s="39" t="s">
        <v>3176</v>
      </c>
      <c r="B167" s="38" t="s">
        <v>238</v>
      </c>
      <c r="C167" s="63"/>
      <c r="D167" s="41">
        <v>300000</v>
      </c>
      <c r="E167" s="63"/>
      <c r="F167" s="41">
        <v>0</v>
      </c>
      <c r="G167" s="63"/>
      <c r="H167" s="41">
        <v>0</v>
      </c>
      <c r="I167" s="63"/>
      <c r="J167" s="41">
        <v>0</v>
      </c>
      <c r="K167" s="63"/>
      <c r="L167" s="41">
        <v>300000</v>
      </c>
      <c r="O167" s="46"/>
    </row>
    <row r="168" spans="1:15">
      <c r="A168" s="556" t="s">
        <v>3177</v>
      </c>
      <c r="B168" s="703" t="s">
        <v>240</v>
      </c>
      <c r="C168" s="63"/>
      <c r="D168" s="41">
        <v>0</v>
      </c>
      <c r="E168" s="63"/>
      <c r="F168" s="41">
        <v>0</v>
      </c>
      <c r="G168" s="63"/>
      <c r="H168" s="41">
        <v>0</v>
      </c>
      <c r="I168" s="63"/>
      <c r="J168" s="41">
        <v>0</v>
      </c>
      <c r="K168" s="63"/>
      <c r="L168" s="41">
        <v>0</v>
      </c>
      <c r="O168" s="46"/>
    </row>
    <row r="169" spans="1:15">
      <c r="A169" s="39" t="s">
        <v>3178</v>
      </c>
      <c r="B169" s="61" t="s">
        <v>233</v>
      </c>
      <c r="C169" s="63"/>
      <c r="D169" s="41">
        <v>95000</v>
      </c>
      <c r="E169" s="63"/>
      <c r="F169" s="41">
        <v>0</v>
      </c>
      <c r="G169" s="63"/>
      <c r="H169" s="41">
        <v>0</v>
      </c>
      <c r="I169" s="63"/>
      <c r="J169" s="41">
        <v>0</v>
      </c>
      <c r="K169" s="63"/>
      <c r="L169" s="41">
        <f>J169+H169+F169+D169</f>
        <v>95000</v>
      </c>
      <c r="O169" s="46"/>
    </row>
    <row r="170" spans="1:15">
      <c r="A170" s="686" t="s">
        <v>3179</v>
      </c>
      <c r="B170" s="685"/>
      <c r="C170" s="685" t="s">
        <v>36</v>
      </c>
      <c r="D170" s="687">
        <f>D162+D163+D165+D166+D167+D168+D169</f>
        <v>796000</v>
      </c>
      <c r="E170" s="693" t="s">
        <v>36</v>
      </c>
      <c r="F170" s="687">
        <f>F162+F163+F164+F165+F166+F167+F168+F169</f>
        <v>130000</v>
      </c>
      <c r="G170" s="688" t="s">
        <v>36</v>
      </c>
      <c r="H170" s="687">
        <f>H162+H163+H165+H166+H167+H168+H169</f>
        <v>0</v>
      </c>
      <c r="I170" s="688" t="s">
        <v>36</v>
      </c>
      <c r="J170" s="687">
        <f>SUM(J161:J169)</f>
        <v>0</v>
      </c>
      <c r="K170" s="688" t="s">
        <v>36</v>
      </c>
      <c r="L170" s="687">
        <f>SUM(L161:L169)</f>
        <v>926000</v>
      </c>
    </row>
    <row r="171" spans="1:15">
      <c r="A171" s="124"/>
      <c r="B171" s="38"/>
      <c r="C171" s="42"/>
      <c r="D171" s="41"/>
      <c r="E171" s="63"/>
      <c r="F171" s="41"/>
      <c r="G171" s="63"/>
      <c r="H171" s="41"/>
      <c r="I171" s="63"/>
      <c r="J171" s="41"/>
      <c r="K171" s="63"/>
      <c r="L171" s="41"/>
    </row>
    <row r="172" spans="1:15">
      <c r="A172" s="556" t="s">
        <v>3180</v>
      </c>
      <c r="B172" s="38"/>
      <c r="C172" s="42"/>
      <c r="D172" s="41"/>
      <c r="E172" s="63"/>
      <c r="F172" s="41"/>
      <c r="G172" s="63"/>
      <c r="H172" s="41"/>
      <c r="I172" s="63"/>
      <c r="J172" s="41"/>
      <c r="K172" s="63"/>
      <c r="L172" s="41"/>
    </row>
    <row r="173" spans="1:15">
      <c r="A173" s="39" t="s">
        <v>3181</v>
      </c>
      <c r="B173" s="38"/>
      <c r="C173" s="42" t="s">
        <v>36</v>
      </c>
      <c r="D173" s="41">
        <v>0</v>
      </c>
      <c r="E173" s="63" t="s">
        <v>36</v>
      </c>
      <c r="F173" s="41">
        <v>1157214.1399999999</v>
      </c>
      <c r="G173" s="63" t="s">
        <v>36</v>
      </c>
      <c r="H173" s="41">
        <v>0</v>
      </c>
      <c r="I173" s="63" t="s">
        <v>36</v>
      </c>
      <c r="J173" s="41">
        <v>0</v>
      </c>
      <c r="K173" s="63" t="s">
        <v>36</v>
      </c>
      <c r="L173" s="41">
        <f>J173+H173+F173+D173</f>
        <v>1157214.1399999999</v>
      </c>
      <c r="O173" s="46"/>
    </row>
    <row r="174" spans="1:15">
      <c r="A174" s="39" t="s">
        <v>3182</v>
      </c>
      <c r="B174" s="38"/>
      <c r="C174" s="42"/>
      <c r="D174" s="41">
        <v>0</v>
      </c>
      <c r="E174" s="63"/>
      <c r="F174" s="41">
        <v>1129014.1399999999</v>
      </c>
      <c r="G174" s="63"/>
      <c r="H174" s="41">
        <v>0</v>
      </c>
      <c r="I174" s="63"/>
      <c r="J174" s="41">
        <v>0</v>
      </c>
      <c r="K174" s="63"/>
      <c r="L174" s="41">
        <f>J174+H174+F174+D174</f>
        <v>1129014.1399999999</v>
      </c>
      <c r="O174" s="46"/>
    </row>
    <row r="175" spans="1:15">
      <c r="A175" s="39" t="s">
        <v>3183</v>
      </c>
      <c r="B175" s="38"/>
      <c r="C175" s="42"/>
      <c r="D175" s="41">
        <v>0</v>
      </c>
      <c r="E175" s="63"/>
      <c r="F175" s="41">
        <v>5786070.7000000002</v>
      </c>
      <c r="G175" s="63"/>
      <c r="H175" s="41">
        <v>0</v>
      </c>
      <c r="I175" s="63"/>
      <c r="J175" s="41">
        <v>0</v>
      </c>
      <c r="K175" s="63"/>
      <c r="L175" s="41">
        <f>J175+H175+F175+D175</f>
        <v>5786070.7000000002</v>
      </c>
      <c r="O175" s="46"/>
    </row>
    <row r="176" spans="1:15">
      <c r="A176" s="39" t="s">
        <v>3184</v>
      </c>
      <c r="B176" s="38"/>
      <c r="C176" s="42"/>
      <c r="D176" s="41">
        <v>0</v>
      </c>
      <c r="E176" s="63"/>
      <c r="F176" s="41">
        <v>5786070.7000000002</v>
      </c>
      <c r="G176" s="63"/>
      <c r="H176" s="41">
        <v>0</v>
      </c>
      <c r="I176" s="63"/>
      <c r="J176" s="41">
        <v>0</v>
      </c>
      <c r="K176" s="63"/>
      <c r="L176" s="41">
        <v>5786070.7000000002</v>
      </c>
      <c r="O176" s="46"/>
    </row>
    <row r="177" spans="1:14">
      <c r="A177" s="39"/>
      <c r="B177" s="38"/>
      <c r="C177" s="42"/>
      <c r="D177" s="41"/>
      <c r="E177" s="63"/>
      <c r="F177" s="41"/>
      <c r="G177" s="63"/>
      <c r="H177" s="41"/>
      <c r="I177" s="63"/>
      <c r="J177" s="41"/>
      <c r="K177" s="63"/>
      <c r="L177" s="41"/>
    </row>
    <row r="178" spans="1:14">
      <c r="A178" s="699"/>
      <c r="B178" s="700"/>
      <c r="C178" s="715"/>
      <c r="D178" s="702"/>
      <c r="E178" s="701"/>
      <c r="F178" s="702"/>
      <c r="G178" s="701"/>
      <c r="H178" s="702"/>
      <c r="I178" s="701"/>
      <c r="J178" s="702"/>
      <c r="K178" s="701"/>
      <c r="L178" s="702"/>
    </row>
    <row r="179" spans="1:14">
      <c r="A179" s="52"/>
      <c r="B179" s="42"/>
      <c r="C179" s="42"/>
      <c r="D179" s="53"/>
      <c r="E179" s="52"/>
      <c r="F179" s="53"/>
      <c r="G179" s="52"/>
      <c r="H179" s="53"/>
      <c r="I179" s="52"/>
      <c r="J179" s="53"/>
      <c r="K179" s="52"/>
      <c r="L179" s="53"/>
      <c r="M179" s="6"/>
      <c r="N179" s="6"/>
    </row>
    <row r="180" spans="1:14">
      <c r="A180" s="201" t="s">
        <v>3102</v>
      </c>
      <c r="B180" s="201"/>
      <c r="C180" s="201"/>
      <c r="D180" s="201"/>
      <c r="E180" s="201"/>
      <c r="F180" s="201"/>
      <c r="G180" s="201" t="s">
        <v>441</v>
      </c>
      <c r="J180" s="201"/>
      <c r="K180" s="201"/>
      <c r="L180" s="201"/>
    </row>
    <row r="181" spans="1:14">
      <c r="A181" s="201"/>
      <c r="B181" s="201"/>
      <c r="C181" s="201"/>
      <c r="D181" s="201"/>
      <c r="E181" s="201"/>
      <c r="F181" s="201"/>
      <c r="G181" s="201"/>
      <c r="H181" s="201"/>
      <c r="I181" s="201"/>
      <c r="J181" s="201"/>
      <c r="K181" s="201"/>
      <c r="L181" s="201"/>
    </row>
    <row r="182" spans="1:14">
      <c r="A182" s="201"/>
      <c r="B182" s="201"/>
      <c r="C182" s="201"/>
      <c r="D182" s="201"/>
      <c r="E182" s="201"/>
      <c r="F182" s="201"/>
      <c r="G182" s="201"/>
      <c r="H182" s="201"/>
      <c r="I182" s="201"/>
      <c r="J182" s="201"/>
      <c r="K182" s="201"/>
      <c r="L182" s="201"/>
    </row>
    <row r="183" spans="1:14">
      <c r="A183" s="201" t="s">
        <v>3103</v>
      </c>
      <c r="B183" s="201"/>
      <c r="C183" s="201"/>
      <c r="D183" s="201"/>
      <c r="E183" s="201"/>
      <c r="F183" s="201"/>
      <c r="G183" s="201"/>
      <c r="H183" s="201" t="s">
        <v>442</v>
      </c>
      <c r="I183" s="201"/>
      <c r="K183" s="201"/>
      <c r="L183" s="201"/>
    </row>
    <row r="184" spans="1:14">
      <c r="A184" s="201" t="s">
        <v>3104</v>
      </c>
      <c r="B184" s="201"/>
      <c r="C184" s="201"/>
      <c r="D184" s="201"/>
      <c r="E184" s="201"/>
      <c r="F184" s="201"/>
      <c r="G184" s="201"/>
      <c r="H184" s="201" t="s">
        <v>446</v>
      </c>
      <c r="I184" s="201"/>
      <c r="K184" s="201"/>
      <c r="L184" s="201"/>
    </row>
    <row r="185" spans="1:14">
      <c r="A185" s="201"/>
      <c r="B185" s="201"/>
      <c r="C185" s="201"/>
      <c r="D185" s="201"/>
      <c r="E185" s="201"/>
      <c r="F185" s="201"/>
      <c r="G185" s="201"/>
      <c r="H185" s="201"/>
      <c r="I185" s="201"/>
      <c r="J185" s="201"/>
      <c r="K185" s="201"/>
      <c r="L185" s="201"/>
    </row>
    <row r="186" spans="1:14">
      <c r="A186" s="201"/>
      <c r="B186" s="201"/>
      <c r="C186" s="201"/>
      <c r="D186" s="201"/>
      <c r="E186" s="201"/>
      <c r="F186" s="201"/>
      <c r="G186" s="201"/>
      <c r="H186" s="201"/>
      <c r="I186" s="201"/>
      <c r="J186" s="201"/>
      <c r="K186" s="201"/>
      <c r="L186" s="201"/>
    </row>
    <row r="187" spans="1:14">
      <c r="A187" s="201"/>
      <c r="B187" s="201"/>
      <c r="C187" s="201"/>
      <c r="D187" s="201"/>
      <c r="E187" s="201"/>
      <c r="F187" s="201"/>
      <c r="G187" s="201"/>
      <c r="H187" s="201"/>
      <c r="I187" s="201"/>
      <c r="J187" s="201"/>
      <c r="K187" s="201"/>
      <c r="L187" s="201"/>
    </row>
    <row r="188" spans="1:14">
      <c r="A188" t="s">
        <v>3069</v>
      </c>
      <c r="L188" t="s">
        <v>3070</v>
      </c>
    </row>
    <row r="189" spans="1:14">
      <c r="A189" t="s">
        <v>3185</v>
      </c>
      <c r="D189" s="45"/>
      <c r="F189" s="45"/>
    </row>
    <row r="190" spans="1:14">
      <c r="D190" s="45"/>
      <c r="F190" s="45"/>
    </row>
    <row r="191" spans="1:14" ht="18.75">
      <c r="A191" s="668" t="s">
        <v>3072</v>
      </c>
      <c r="B191" s="668"/>
      <c r="C191" s="668"/>
      <c r="D191" s="668"/>
      <c r="E191" s="668"/>
      <c r="F191" s="668"/>
      <c r="G191" s="668"/>
      <c r="H191" s="668"/>
      <c r="I191" s="668"/>
      <c r="J191" s="668"/>
      <c r="K191" s="668"/>
      <c r="L191" s="668"/>
    </row>
    <row r="192" spans="1:14" ht="18.75">
      <c r="A192" s="669"/>
      <c r="B192" s="669" t="s">
        <v>3073</v>
      </c>
      <c r="C192" s="669"/>
      <c r="D192" s="669"/>
      <c r="E192" s="669"/>
      <c r="F192" s="669"/>
      <c r="G192" s="670"/>
      <c r="H192" s="670"/>
      <c r="I192" s="670"/>
      <c r="J192" s="670"/>
      <c r="K192" s="670"/>
      <c r="L192" s="670"/>
    </row>
    <row r="193" spans="1:15" ht="18.75">
      <c r="A193" s="669"/>
      <c r="B193" s="669"/>
      <c r="C193" s="669"/>
      <c r="D193" s="669"/>
      <c r="E193" s="669"/>
      <c r="F193" s="669"/>
      <c r="G193" s="670"/>
      <c r="H193" s="670"/>
      <c r="I193" s="670"/>
      <c r="J193" s="670"/>
      <c r="K193" s="670"/>
      <c r="L193" s="670"/>
    </row>
    <row r="194" spans="1:15">
      <c r="A194" s="713" t="s">
        <v>5</v>
      </c>
      <c r="B194" s="128"/>
      <c r="C194" s="128"/>
      <c r="D194" s="128"/>
      <c r="E194" s="128"/>
      <c r="F194" s="128"/>
      <c r="G194" s="128"/>
      <c r="H194" s="128"/>
      <c r="I194" s="128"/>
      <c r="J194" s="128"/>
      <c r="K194" s="128"/>
      <c r="L194" s="128"/>
    </row>
    <row r="195" spans="1:15" ht="16.5">
      <c r="A195" s="672"/>
      <c r="B195" s="673" t="s">
        <v>3074</v>
      </c>
      <c r="C195" s="674" t="s">
        <v>3075</v>
      </c>
      <c r="D195" s="675"/>
      <c r="E195" s="674" t="s">
        <v>3076</v>
      </c>
      <c r="F195" s="675"/>
      <c r="G195" s="674" t="s">
        <v>3077</v>
      </c>
      <c r="H195" s="675"/>
      <c r="I195" s="674" t="s">
        <v>3078</v>
      </c>
      <c r="J195" s="675"/>
      <c r="K195" s="676"/>
      <c r="L195" s="677"/>
      <c r="O195" s="45"/>
    </row>
    <row r="196" spans="1:15" ht="16.5">
      <c r="A196" s="678" t="s">
        <v>3079</v>
      </c>
      <c r="B196" s="678" t="s">
        <v>3080</v>
      </c>
      <c r="C196" s="679" t="s">
        <v>3081</v>
      </c>
      <c r="D196" s="680"/>
      <c r="E196" s="679" t="s">
        <v>3082</v>
      </c>
      <c r="F196" s="680"/>
      <c r="G196" s="679" t="s">
        <v>3082</v>
      </c>
      <c r="H196" s="680"/>
      <c r="I196" s="679" t="s">
        <v>3082</v>
      </c>
      <c r="J196" s="680"/>
      <c r="K196" s="679" t="s">
        <v>1195</v>
      </c>
      <c r="L196" s="680"/>
      <c r="O196" s="45"/>
    </row>
    <row r="197" spans="1:15" ht="16.5">
      <c r="A197" s="681">
        <v>1</v>
      </c>
      <c r="B197" s="681">
        <v>2</v>
      </c>
      <c r="C197" s="682">
        <v>3</v>
      </c>
      <c r="D197" s="683"/>
      <c r="E197" s="682">
        <v>4</v>
      </c>
      <c r="F197" s="683"/>
      <c r="G197" s="682">
        <v>5</v>
      </c>
      <c r="H197" s="683"/>
      <c r="I197" s="682">
        <v>6</v>
      </c>
      <c r="J197" s="683"/>
      <c r="K197" s="682">
        <v>7</v>
      </c>
      <c r="L197" s="683"/>
      <c r="O197" s="45"/>
    </row>
    <row r="198" spans="1:15">
      <c r="A198" s="556"/>
      <c r="B198" s="38"/>
      <c r="C198" s="42"/>
      <c r="D198" s="41"/>
      <c r="E198" s="63"/>
      <c r="F198" s="41"/>
      <c r="G198" s="63"/>
      <c r="H198" s="41"/>
      <c r="I198" s="63"/>
      <c r="J198" s="41"/>
      <c r="K198" s="63"/>
      <c r="L198" s="41"/>
      <c r="O198" s="45"/>
    </row>
    <row r="199" spans="1:15">
      <c r="A199" s="39" t="s">
        <v>3186</v>
      </c>
      <c r="B199" s="38"/>
      <c r="C199" s="42"/>
      <c r="D199" s="41">
        <v>0</v>
      </c>
      <c r="E199" s="63"/>
      <c r="F199" s="41">
        <v>0</v>
      </c>
      <c r="G199" s="63"/>
      <c r="H199" s="41">
        <v>22580282.800000001</v>
      </c>
      <c r="I199" s="63"/>
      <c r="J199" s="41">
        <v>0</v>
      </c>
      <c r="K199" s="63"/>
      <c r="L199" s="41">
        <v>22580282.800000001</v>
      </c>
      <c r="O199" s="45"/>
    </row>
    <row r="200" spans="1:15">
      <c r="A200" s="39" t="s">
        <v>3187</v>
      </c>
      <c r="B200" s="38"/>
      <c r="C200" s="42"/>
      <c r="D200" s="41">
        <v>18000</v>
      </c>
      <c r="E200" s="63"/>
      <c r="F200" s="41">
        <v>0</v>
      </c>
      <c r="G200" s="63"/>
      <c r="H200" s="41">
        <v>0</v>
      </c>
      <c r="I200" s="63"/>
      <c r="J200" s="41">
        <v>0</v>
      </c>
      <c r="K200" s="63"/>
      <c r="L200" s="41">
        <v>18000</v>
      </c>
      <c r="O200" s="45"/>
    </row>
    <row r="201" spans="1:15">
      <c r="A201" s="39" t="s">
        <v>3188</v>
      </c>
      <c r="B201" s="38"/>
      <c r="C201" s="42"/>
      <c r="D201" s="41">
        <v>1300000</v>
      </c>
      <c r="E201" s="63"/>
      <c r="F201" s="41">
        <v>0</v>
      </c>
      <c r="G201" s="63"/>
      <c r="H201" s="41">
        <v>0</v>
      </c>
      <c r="I201" s="63"/>
      <c r="J201" s="41">
        <v>0</v>
      </c>
      <c r="K201" s="63"/>
      <c r="L201" s="41">
        <f>D201+F201+H201+J201</f>
        <v>1300000</v>
      </c>
      <c r="O201" s="45"/>
    </row>
    <row r="202" spans="1:15">
      <c r="A202" s="39" t="s">
        <v>3189</v>
      </c>
      <c r="B202" s="38"/>
      <c r="C202" s="42"/>
      <c r="D202" s="41">
        <v>165000</v>
      </c>
      <c r="E202" s="63"/>
      <c r="F202" s="41">
        <v>0</v>
      </c>
      <c r="G202" s="63"/>
      <c r="H202" s="41">
        <v>0</v>
      </c>
      <c r="I202" s="63"/>
      <c r="J202" s="41">
        <v>0</v>
      </c>
      <c r="K202" s="63"/>
      <c r="L202" s="41">
        <v>165000</v>
      </c>
      <c r="O202" s="45"/>
    </row>
    <row r="203" spans="1:15">
      <c r="A203" s="39" t="s">
        <v>3190</v>
      </c>
      <c r="B203" s="38"/>
      <c r="C203" s="42"/>
      <c r="D203" s="41">
        <v>0</v>
      </c>
      <c r="E203" s="52"/>
      <c r="F203" s="41">
        <v>83000</v>
      </c>
      <c r="G203" s="52"/>
      <c r="H203" s="41">
        <v>0</v>
      </c>
      <c r="I203" s="52"/>
      <c r="J203" s="41">
        <v>0</v>
      </c>
      <c r="K203" s="52"/>
      <c r="L203" s="41">
        <v>83000</v>
      </c>
      <c r="O203" s="45"/>
    </row>
    <row r="204" spans="1:15">
      <c r="A204" s="686" t="s">
        <v>3191</v>
      </c>
      <c r="B204" s="685"/>
      <c r="C204" s="716" t="s">
        <v>36</v>
      </c>
      <c r="D204" s="687">
        <f>D173+D174+D175+D176+D199+D200+D201+D202+D203</f>
        <v>1483000</v>
      </c>
      <c r="E204" s="688" t="s">
        <v>36</v>
      </c>
      <c r="F204" s="687">
        <f>F173+F174+F175+F176+F198+F199+F200+F201+F202+F203</f>
        <v>13941369.68</v>
      </c>
      <c r="G204" s="688" t="s">
        <v>36</v>
      </c>
      <c r="H204" s="687">
        <f>H173+H174+H175+H176+H198+H199+H200+H201+H202+H203</f>
        <v>22580282.800000001</v>
      </c>
      <c r="I204" s="688" t="s">
        <v>36</v>
      </c>
      <c r="J204" s="687">
        <f>J173+J174+J175+J176+J199+J200+J201+J202+J203</f>
        <v>0</v>
      </c>
      <c r="K204" s="688" t="s">
        <v>36</v>
      </c>
      <c r="L204" s="687">
        <f>L203+L202+L201+L200+L199+L176+L175+L174+L173</f>
        <v>38004652.480000004</v>
      </c>
      <c r="O204" s="45"/>
    </row>
    <row r="205" spans="1:15" ht="15.75" thickBot="1">
      <c r="A205" s="717" t="s">
        <v>3192</v>
      </c>
      <c r="B205" s="718"/>
      <c r="C205" s="719" t="s">
        <v>36</v>
      </c>
      <c r="D205" s="720">
        <f>D58+D141+D170+D204</f>
        <v>59354963.390000001</v>
      </c>
      <c r="E205" s="721" t="s">
        <v>36</v>
      </c>
      <c r="F205" s="720">
        <f>F204+F170+F141+F58</f>
        <v>25369940.280000001</v>
      </c>
      <c r="G205" s="721" t="s">
        <v>36</v>
      </c>
      <c r="H205" s="720">
        <f>H204+H170+H141+H58</f>
        <v>30996510.329999998</v>
      </c>
      <c r="I205" s="721" t="s">
        <v>36</v>
      </c>
      <c r="J205" s="720">
        <f>J204+J170+J141+J58</f>
        <v>0</v>
      </c>
      <c r="K205" s="721" t="s">
        <v>36</v>
      </c>
      <c r="L205" s="720">
        <f>L204+L170+L141+L58</f>
        <v>115721414.00000001</v>
      </c>
      <c r="O205" s="46"/>
    </row>
    <row r="206" spans="1:15" ht="15.75" thickTop="1">
      <c r="A206" s="124"/>
      <c r="B206" s="77"/>
      <c r="C206" s="86"/>
      <c r="D206" s="233"/>
      <c r="E206" s="86"/>
      <c r="F206" s="233"/>
      <c r="G206" s="86"/>
      <c r="H206" s="233"/>
      <c r="I206" s="6"/>
      <c r="J206" s="125"/>
      <c r="K206" s="86"/>
      <c r="L206" s="233"/>
    </row>
    <row r="207" spans="1:15">
      <c r="A207" s="124"/>
      <c r="B207" s="77"/>
      <c r="C207" s="86"/>
      <c r="D207" s="79"/>
      <c r="E207" s="86"/>
      <c r="F207" s="79"/>
      <c r="G207" s="86"/>
      <c r="H207" s="233"/>
      <c r="I207" s="6"/>
      <c r="J207" s="125"/>
      <c r="K207" s="86"/>
      <c r="L207" s="233"/>
    </row>
    <row r="208" spans="1:15">
      <c r="A208" s="124"/>
      <c r="B208" s="77"/>
      <c r="C208" s="86"/>
      <c r="D208" s="233"/>
      <c r="E208" s="86"/>
      <c r="F208" s="233"/>
      <c r="G208" s="86"/>
      <c r="H208" s="233"/>
      <c r="I208" s="6"/>
      <c r="J208" s="125"/>
      <c r="K208" s="86"/>
      <c r="L208" s="79"/>
    </row>
    <row r="209" spans="1:12">
      <c r="A209" s="124"/>
      <c r="B209" s="77"/>
      <c r="C209" s="86"/>
      <c r="D209" s="233"/>
      <c r="E209" s="86"/>
      <c r="F209" s="233"/>
      <c r="G209" s="86"/>
      <c r="H209" s="233"/>
      <c r="I209" s="6"/>
      <c r="J209" s="125"/>
      <c r="K209" s="86"/>
      <c r="L209" s="79"/>
    </row>
    <row r="210" spans="1:12">
      <c r="A210" s="124"/>
      <c r="B210" s="77"/>
      <c r="C210" s="86"/>
      <c r="D210" s="233"/>
      <c r="E210" s="86"/>
      <c r="F210" s="233"/>
      <c r="G210" s="86"/>
      <c r="H210" s="233"/>
      <c r="I210" s="6"/>
      <c r="J210" s="125"/>
      <c r="K210" s="86"/>
      <c r="L210" s="79"/>
    </row>
    <row r="211" spans="1:12">
      <c r="A211" s="124"/>
      <c r="B211" s="77"/>
      <c r="C211" s="86"/>
      <c r="D211" s="233"/>
      <c r="E211" s="86"/>
      <c r="F211" s="233"/>
      <c r="G211" s="86"/>
      <c r="H211" s="233"/>
      <c r="I211" s="6"/>
      <c r="J211" s="125"/>
      <c r="K211" s="86"/>
      <c r="L211" s="233"/>
    </row>
    <row r="212" spans="1:12">
      <c r="A212" s="124"/>
      <c r="B212" s="77"/>
      <c r="C212" s="86"/>
      <c r="D212" s="233"/>
      <c r="E212" s="86"/>
      <c r="F212" s="233"/>
      <c r="G212" s="86"/>
      <c r="H212" s="233"/>
      <c r="I212" s="6"/>
      <c r="J212" s="125"/>
      <c r="K212" s="86"/>
      <c r="L212" s="233"/>
    </row>
    <row r="213" spans="1:12">
      <c r="A213" s="124"/>
      <c r="B213" s="77"/>
      <c r="C213" s="86"/>
      <c r="D213" s="233"/>
      <c r="E213" s="86"/>
      <c r="F213" s="233"/>
      <c r="G213" s="86"/>
      <c r="H213" s="233"/>
      <c r="I213" s="6"/>
      <c r="J213" s="125"/>
      <c r="K213" s="86"/>
      <c r="L213" s="233"/>
    </row>
    <row r="214" spans="1:12">
      <c r="A214" s="124"/>
      <c r="B214" s="77"/>
      <c r="C214" s="86"/>
      <c r="D214" s="233"/>
      <c r="E214" s="86"/>
      <c r="F214" s="233"/>
      <c r="G214" s="86"/>
      <c r="H214" s="233"/>
      <c r="I214" s="6"/>
      <c r="J214" s="125"/>
      <c r="K214" s="86"/>
      <c r="L214" s="233"/>
    </row>
    <row r="215" spans="1:12">
      <c r="A215" s="127"/>
      <c r="B215" s="398"/>
      <c r="C215" s="213"/>
      <c r="D215" s="323"/>
      <c r="E215" s="213"/>
      <c r="F215" s="323"/>
      <c r="G215" s="213"/>
      <c r="H215" s="323"/>
      <c r="I215" s="128"/>
      <c r="J215" s="129"/>
      <c r="K215" s="213"/>
      <c r="L215" s="323"/>
    </row>
    <row r="216" spans="1:12">
      <c r="A216" s="6"/>
      <c r="B216" s="86"/>
      <c r="C216" s="86"/>
      <c r="D216" s="86"/>
      <c r="E216" s="86"/>
      <c r="F216" s="86"/>
      <c r="G216" s="86"/>
      <c r="H216" s="86"/>
      <c r="I216" s="6"/>
      <c r="J216" s="6"/>
      <c r="K216" s="86"/>
      <c r="L216" s="86"/>
    </row>
    <row r="217" spans="1:12">
      <c r="A217" s="201" t="s">
        <v>3102</v>
      </c>
      <c r="B217" s="201"/>
      <c r="C217" s="201"/>
      <c r="D217" s="201"/>
      <c r="E217" s="201"/>
      <c r="F217" s="201"/>
      <c r="G217" s="201" t="s">
        <v>441</v>
      </c>
      <c r="J217" s="201"/>
      <c r="K217" s="201"/>
      <c r="L217" s="201"/>
    </row>
    <row r="218" spans="1:12">
      <c r="A218" s="201"/>
      <c r="B218" s="201"/>
      <c r="C218" s="201"/>
      <c r="D218" s="201"/>
      <c r="E218" s="201"/>
      <c r="F218" s="201"/>
      <c r="G218" s="201"/>
      <c r="H218" s="201"/>
      <c r="I218" s="201"/>
      <c r="J218" s="201"/>
      <c r="K218" s="201"/>
      <c r="L218" s="201"/>
    </row>
    <row r="219" spans="1:12">
      <c r="A219" s="201"/>
      <c r="B219" s="201"/>
      <c r="C219" s="201"/>
      <c r="D219" s="201"/>
      <c r="E219" s="201"/>
      <c r="F219" s="201"/>
      <c r="G219" s="201"/>
      <c r="H219" s="201"/>
      <c r="I219" s="201"/>
      <c r="J219" s="201"/>
      <c r="K219" s="201"/>
      <c r="L219" s="201"/>
    </row>
    <row r="220" spans="1:12">
      <c r="A220" s="201" t="s">
        <v>3103</v>
      </c>
      <c r="B220" s="201"/>
      <c r="C220" s="201"/>
      <c r="D220" s="201"/>
      <c r="E220" s="201"/>
      <c r="F220" s="201"/>
      <c r="G220" s="201"/>
      <c r="H220" s="201" t="s">
        <v>442</v>
      </c>
      <c r="I220" s="201"/>
      <c r="K220" s="201"/>
      <c r="L220" s="201"/>
    </row>
    <row r="221" spans="1:12">
      <c r="A221" s="201" t="s">
        <v>3104</v>
      </c>
      <c r="B221" s="201"/>
      <c r="C221" s="201"/>
      <c r="D221" s="201"/>
      <c r="E221" s="201"/>
      <c r="F221" s="201"/>
      <c r="G221" s="201"/>
      <c r="H221" s="201" t="s">
        <v>446</v>
      </c>
      <c r="I221" s="201"/>
      <c r="K221" s="201"/>
      <c r="L221" s="201"/>
    </row>
    <row r="222" spans="1:12">
      <c r="A222" s="201"/>
      <c r="B222" s="201"/>
      <c r="C222" s="201"/>
      <c r="D222" s="201"/>
      <c r="E222" s="201"/>
      <c r="F222" s="201"/>
      <c r="G222" s="201"/>
      <c r="H222" s="201"/>
      <c r="I222" s="201"/>
      <c r="J222" s="201"/>
      <c r="K222" s="201"/>
      <c r="L222" s="201"/>
    </row>
    <row r="223" spans="1:12">
      <c r="A223" s="201"/>
      <c r="B223" s="201"/>
      <c r="C223" s="201"/>
      <c r="D223" s="201"/>
      <c r="E223" s="201"/>
      <c r="F223" s="201"/>
      <c r="G223" s="201"/>
      <c r="H223" s="201"/>
      <c r="I223" s="201"/>
      <c r="J223" s="201"/>
      <c r="K223" s="201"/>
      <c r="L223" s="201"/>
    </row>
    <row r="224" spans="1:12">
      <c r="A224" s="201"/>
      <c r="B224" s="201"/>
      <c r="C224" s="201"/>
      <c r="D224" s="201"/>
      <c r="E224" s="201"/>
      <c r="F224" s="201"/>
      <c r="G224" s="201"/>
      <c r="H224" s="201"/>
      <c r="I224" s="201"/>
      <c r="J224" s="201"/>
      <c r="K224" s="201"/>
      <c r="L224" s="201"/>
    </row>
    <row r="225" spans="1:15">
      <c r="A225" t="s">
        <v>3069</v>
      </c>
      <c r="L225" t="s">
        <v>3070</v>
      </c>
    </row>
    <row r="226" spans="1:15">
      <c r="A226" t="s">
        <v>3193</v>
      </c>
      <c r="D226" s="45"/>
      <c r="F226" s="45"/>
    </row>
    <row r="227" spans="1:15">
      <c r="D227" s="45"/>
      <c r="F227" s="45"/>
    </row>
    <row r="228" spans="1:15" ht="18.75">
      <c r="A228" s="668" t="s">
        <v>3072</v>
      </c>
      <c r="B228" s="668"/>
      <c r="C228" s="668"/>
      <c r="D228" s="668"/>
      <c r="E228" s="668"/>
      <c r="F228" s="668"/>
      <c r="G228" s="668"/>
      <c r="H228" s="668"/>
      <c r="I228" s="668"/>
      <c r="J228" s="668"/>
      <c r="K228" s="668"/>
      <c r="L228" s="668"/>
    </row>
    <row r="229" spans="1:15" ht="18.75">
      <c r="A229" s="669"/>
      <c r="B229" s="669" t="s">
        <v>3073</v>
      </c>
      <c r="C229" s="669"/>
      <c r="D229" s="669"/>
      <c r="E229" s="669"/>
      <c r="F229" s="669"/>
      <c r="G229" s="670"/>
      <c r="H229" s="670"/>
      <c r="I229" s="670"/>
      <c r="J229" s="670"/>
      <c r="K229" s="670"/>
      <c r="L229" s="670"/>
    </row>
    <row r="230" spans="1:15" ht="18.75">
      <c r="A230" s="669"/>
      <c r="B230" s="669"/>
      <c r="C230" s="669"/>
      <c r="D230" s="669"/>
      <c r="E230" s="669"/>
      <c r="F230" s="669"/>
      <c r="G230" s="670"/>
      <c r="H230" s="670"/>
      <c r="I230" s="670"/>
      <c r="J230" s="670"/>
      <c r="K230" s="670"/>
      <c r="L230" s="670"/>
    </row>
    <row r="231" spans="1:15" ht="15.75">
      <c r="A231" s="671" t="s">
        <v>3194</v>
      </c>
      <c r="B231" s="128"/>
      <c r="C231" s="128"/>
      <c r="D231" s="128"/>
      <c r="E231" s="128"/>
      <c r="F231" s="128"/>
      <c r="G231" s="128"/>
      <c r="H231" s="128"/>
      <c r="I231" s="128"/>
      <c r="J231" s="128"/>
      <c r="K231" s="128"/>
      <c r="L231" s="128"/>
    </row>
    <row r="232" spans="1:15" ht="16.5">
      <c r="A232" s="672"/>
      <c r="B232" s="673" t="s">
        <v>3074</v>
      </c>
      <c r="C232" s="722" t="s">
        <v>270</v>
      </c>
      <c r="D232" s="723"/>
      <c r="E232" s="723"/>
      <c r="F232" s="724"/>
      <c r="G232" s="725" t="s">
        <v>285</v>
      </c>
      <c r="H232" s="726"/>
      <c r="I232" s="727" t="s">
        <v>3078</v>
      </c>
      <c r="J232" s="675"/>
      <c r="K232" s="676"/>
      <c r="L232" s="677"/>
    </row>
    <row r="233" spans="1:15" ht="16.5">
      <c r="A233" s="678" t="s">
        <v>3079</v>
      </c>
      <c r="B233" s="678" t="s">
        <v>3080</v>
      </c>
      <c r="C233" s="679" t="s">
        <v>3195</v>
      </c>
      <c r="D233" s="680"/>
      <c r="E233" s="679" t="s">
        <v>3195</v>
      </c>
      <c r="F233" s="680"/>
      <c r="G233" s="679" t="s">
        <v>3195</v>
      </c>
      <c r="H233" s="680"/>
      <c r="I233" s="728" t="s">
        <v>3082</v>
      </c>
      <c r="J233" s="680"/>
      <c r="K233" s="679" t="s">
        <v>1195</v>
      </c>
      <c r="L233" s="680"/>
    </row>
    <row r="234" spans="1:15" ht="16.5">
      <c r="A234" s="678"/>
      <c r="B234" s="678"/>
      <c r="C234" s="679" t="s">
        <v>3196</v>
      </c>
      <c r="D234" s="680"/>
      <c r="E234" s="679" t="s">
        <v>3197</v>
      </c>
      <c r="F234" s="680"/>
      <c r="G234" s="679" t="s">
        <v>3198</v>
      </c>
      <c r="H234" s="680"/>
      <c r="I234" s="729"/>
      <c r="J234" s="730"/>
      <c r="K234" s="731"/>
      <c r="L234" s="730"/>
    </row>
    <row r="235" spans="1:15" ht="16.5">
      <c r="A235" s="681">
        <v>1</v>
      </c>
      <c r="B235" s="681">
        <v>2</v>
      </c>
      <c r="C235" s="682">
        <v>3</v>
      </c>
      <c r="D235" s="683"/>
      <c r="E235" s="682">
        <v>4</v>
      </c>
      <c r="F235" s="683"/>
      <c r="G235" s="682">
        <v>5</v>
      </c>
      <c r="H235" s="683"/>
      <c r="I235" s="732">
        <v>6</v>
      </c>
      <c r="J235" s="683"/>
      <c r="K235" s="682">
        <v>7</v>
      </c>
      <c r="L235" s="683"/>
    </row>
    <row r="236" spans="1:15">
      <c r="A236" s="118" t="s">
        <v>3083</v>
      </c>
      <c r="B236" s="59"/>
      <c r="C236" s="63"/>
      <c r="D236" s="62"/>
      <c r="E236" s="52"/>
      <c r="F236" s="41"/>
      <c r="G236" s="40"/>
      <c r="H236" s="41"/>
      <c r="I236" s="40"/>
      <c r="J236" s="41"/>
      <c r="K236" s="40"/>
      <c r="L236" s="41"/>
    </row>
    <row r="237" spans="1:15">
      <c r="A237" s="365" t="s">
        <v>3084</v>
      </c>
      <c r="B237" s="38"/>
      <c r="C237" s="63"/>
      <c r="D237" s="41"/>
      <c r="E237" s="52"/>
      <c r="F237" s="41"/>
      <c r="G237" s="40"/>
      <c r="H237" s="41"/>
      <c r="I237" s="40"/>
      <c r="J237" s="41"/>
      <c r="K237" s="40"/>
      <c r="L237" s="41"/>
    </row>
    <row r="238" spans="1:15">
      <c r="A238" s="365" t="s">
        <v>3085</v>
      </c>
      <c r="B238" s="38"/>
      <c r="C238" s="63"/>
      <c r="D238" s="41"/>
      <c r="E238" s="52"/>
      <c r="F238" s="41"/>
      <c r="G238" s="52"/>
      <c r="H238" s="41"/>
      <c r="I238" s="52"/>
      <c r="J238" s="41"/>
      <c r="K238" s="52"/>
      <c r="L238" s="41"/>
    </row>
    <row r="239" spans="1:15">
      <c r="A239" s="39" t="s">
        <v>3086</v>
      </c>
      <c r="B239" s="38" t="s">
        <v>3087</v>
      </c>
      <c r="C239" s="63" t="s">
        <v>36</v>
      </c>
      <c r="D239" s="41">
        <v>248376</v>
      </c>
      <c r="E239" s="52" t="s">
        <v>36</v>
      </c>
      <c r="F239" s="41">
        <v>94596</v>
      </c>
      <c r="G239" s="52" t="s">
        <v>36</v>
      </c>
      <c r="H239" s="41">
        <v>107232</v>
      </c>
      <c r="I239" s="52" t="s">
        <v>36</v>
      </c>
      <c r="J239" s="41">
        <v>0</v>
      </c>
      <c r="K239" s="52" t="s">
        <v>36</v>
      </c>
      <c r="L239" s="41">
        <f>D239+F239+H239+J239</f>
        <v>450204</v>
      </c>
      <c r="O239" s="46"/>
    </row>
    <row r="240" spans="1:15">
      <c r="A240" s="39" t="s">
        <v>3088</v>
      </c>
      <c r="B240" s="38" t="s">
        <v>100</v>
      </c>
      <c r="C240" s="63"/>
      <c r="D240" s="41">
        <v>0</v>
      </c>
      <c r="E240" s="52"/>
      <c r="F240" s="41">
        <v>0</v>
      </c>
      <c r="G240" s="52"/>
      <c r="H240" s="41">
        <v>100000</v>
      </c>
      <c r="I240" s="52"/>
      <c r="J240" s="41">
        <v>0</v>
      </c>
      <c r="K240" s="52"/>
      <c r="L240" s="41">
        <v>100000</v>
      </c>
      <c r="O240" s="46"/>
    </row>
    <row r="241" spans="1:15">
      <c r="A241" s="684" t="s">
        <v>3089</v>
      </c>
      <c r="B241" s="685"/>
      <c r="C241" s="693" t="s">
        <v>36</v>
      </c>
      <c r="D241" s="687">
        <f>D239+D240</f>
        <v>248376</v>
      </c>
      <c r="E241" s="688" t="s">
        <v>36</v>
      </c>
      <c r="F241" s="687">
        <f>F239</f>
        <v>94596</v>
      </c>
      <c r="G241" s="688" t="s">
        <v>36</v>
      </c>
      <c r="H241" s="687">
        <f>H239+H240</f>
        <v>207232</v>
      </c>
      <c r="I241" s="688" t="s">
        <v>36</v>
      </c>
      <c r="J241" s="687">
        <f>J239+J240</f>
        <v>0</v>
      </c>
      <c r="K241" s="688" t="s">
        <v>36</v>
      </c>
      <c r="L241" s="687">
        <f>L239+L240</f>
        <v>550204</v>
      </c>
    </row>
    <row r="242" spans="1:15">
      <c r="A242" s="90" t="s">
        <v>3090</v>
      </c>
      <c r="B242" s="38"/>
      <c r="C242" s="63"/>
      <c r="D242" s="41"/>
      <c r="E242" s="52"/>
      <c r="F242" s="41"/>
      <c r="G242" s="52"/>
      <c r="H242" s="41"/>
      <c r="I242" s="52"/>
      <c r="J242" s="41"/>
      <c r="K242" s="52"/>
      <c r="L242" s="41"/>
    </row>
    <row r="243" spans="1:15">
      <c r="A243" s="39" t="s">
        <v>3091</v>
      </c>
      <c r="B243" s="38" t="s">
        <v>103</v>
      </c>
      <c r="C243" s="63" t="s">
        <v>36</v>
      </c>
      <c r="D243" s="41">
        <v>24000</v>
      </c>
      <c r="E243" s="52" t="s">
        <v>36</v>
      </c>
      <c r="F243" s="41">
        <v>24000</v>
      </c>
      <c r="G243" s="52" t="s">
        <v>36</v>
      </c>
      <c r="H243" s="41">
        <v>24000</v>
      </c>
      <c r="I243" s="52" t="s">
        <v>36</v>
      </c>
      <c r="J243" s="41">
        <v>0</v>
      </c>
      <c r="K243" s="52" t="s">
        <v>36</v>
      </c>
      <c r="L243" s="41">
        <v>72000</v>
      </c>
      <c r="O243" s="46"/>
    </row>
    <row r="244" spans="1:15">
      <c r="A244" s="39" t="s">
        <v>3093</v>
      </c>
      <c r="B244" s="61" t="s">
        <v>109</v>
      </c>
      <c r="C244" s="63"/>
      <c r="D244" s="41">
        <v>6000</v>
      </c>
      <c r="E244" s="52"/>
      <c r="F244" s="41">
        <v>6000</v>
      </c>
      <c r="G244" s="52"/>
      <c r="H244" s="41">
        <v>6000</v>
      </c>
      <c r="I244" s="52"/>
      <c r="J244" s="41">
        <v>0</v>
      </c>
      <c r="K244" s="52"/>
      <c r="L244" s="41">
        <f>J244+H244+F244+D244</f>
        <v>18000</v>
      </c>
      <c r="O244" s="46"/>
    </row>
    <row r="245" spans="1:15">
      <c r="A245" s="39" t="s">
        <v>3094</v>
      </c>
      <c r="B245" s="61" t="s">
        <v>111</v>
      </c>
      <c r="C245" s="63"/>
      <c r="D245" s="41">
        <v>2000</v>
      </c>
      <c r="E245" s="52"/>
      <c r="F245" s="41">
        <v>2000</v>
      </c>
      <c r="G245" s="52"/>
      <c r="H245" s="41">
        <v>2000</v>
      </c>
      <c r="I245" s="52"/>
      <c r="J245" s="41">
        <v>0</v>
      </c>
      <c r="K245" s="52"/>
      <c r="L245" s="41">
        <v>6000</v>
      </c>
      <c r="O245" s="46"/>
    </row>
    <row r="246" spans="1:15">
      <c r="A246" s="39" t="s">
        <v>3095</v>
      </c>
      <c r="B246" s="38" t="s">
        <v>635</v>
      </c>
      <c r="C246" s="63"/>
      <c r="D246" s="41">
        <v>5000</v>
      </c>
      <c r="E246" s="52"/>
      <c r="F246" s="41">
        <v>5000</v>
      </c>
      <c r="G246" s="52"/>
      <c r="H246" s="41">
        <v>5000</v>
      </c>
      <c r="I246" s="52"/>
      <c r="J246" s="41">
        <v>0</v>
      </c>
      <c r="K246" s="52"/>
      <c r="L246" s="41">
        <v>15000</v>
      </c>
      <c r="O246" s="46"/>
    </row>
    <row r="247" spans="1:15">
      <c r="A247" s="39" t="s">
        <v>3097</v>
      </c>
      <c r="B247" s="38" t="s">
        <v>118</v>
      </c>
      <c r="C247" s="63"/>
      <c r="D247" s="41">
        <v>62094</v>
      </c>
      <c r="E247" s="52"/>
      <c r="F247" s="41">
        <v>0</v>
      </c>
      <c r="G247" s="52"/>
      <c r="H247" s="41">
        <v>0</v>
      </c>
      <c r="I247" s="52"/>
      <c r="J247" s="41">
        <v>0</v>
      </c>
      <c r="K247" s="52"/>
      <c r="L247" s="41">
        <f>J247+H247+F247+D247</f>
        <v>62094</v>
      </c>
      <c r="O247" s="46"/>
    </row>
    <row r="248" spans="1:15">
      <c r="A248" s="39" t="s">
        <v>3099</v>
      </c>
      <c r="B248" s="38" t="s">
        <v>3100</v>
      </c>
      <c r="C248" s="63"/>
      <c r="D248" s="41">
        <v>20698</v>
      </c>
      <c r="E248" s="52"/>
      <c r="F248" s="41">
        <v>7883</v>
      </c>
      <c r="G248" s="52"/>
      <c r="H248" s="41">
        <v>8936</v>
      </c>
      <c r="I248" s="52"/>
      <c r="J248" s="41">
        <v>0</v>
      </c>
      <c r="K248" s="52"/>
      <c r="L248" s="41">
        <f>J248+H248+F248+D248</f>
        <v>37517</v>
      </c>
      <c r="O248" s="46"/>
    </row>
    <row r="249" spans="1:15">
      <c r="A249" s="39" t="s">
        <v>125</v>
      </c>
      <c r="B249" s="38" t="s">
        <v>124</v>
      </c>
      <c r="C249" s="63"/>
      <c r="D249" s="41">
        <v>20698</v>
      </c>
      <c r="E249" s="52"/>
      <c r="F249" s="41">
        <v>7883</v>
      </c>
      <c r="G249" s="52"/>
      <c r="H249" s="41">
        <v>8936</v>
      </c>
      <c r="I249" s="52"/>
      <c r="J249" s="41">
        <v>0</v>
      </c>
      <c r="K249" s="52"/>
      <c r="L249" s="41">
        <f>J249+H249+F249+D249</f>
        <v>37517</v>
      </c>
      <c r="O249" s="46"/>
    </row>
    <row r="250" spans="1:15">
      <c r="A250" s="39" t="s">
        <v>3101</v>
      </c>
      <c r="B250" s="38" t="s">
        <v>127</v>
      </c>
      <c r="C250" s="63"/>
      <c r="D250" s="41">
        <v>29805.119999999999</v>
      </c>
      <c r="E250" s="52"/>
      <c r="F250" s="41">
        <v>11351.52</v>
      </c>
      <c r="G250" s="52"/>
      <c r="H250" s="41">
        <v>12867.84</v>
      </c>
      <c r="I250" s="52"/>
      <c r="J250" s="41">
        <v>0</v>
      </c>
      <c r="K250" s="52"/>
      <c r="L250" s="41">
        <f>J250+H250+F250+D250</f>
        <v>54024.479999999996</v>
      </c>
      <c r="O250" s="46"/>
    </row>
    <row r="251" spans="1:15">
      <c r="A251" s="39" t="s">
        <v>128</v>
      </c>
      <c r="B251" s="38" t="s">
        <v>129</v>
      </c>
      <c r="C251" s="63"/>
      <c r="D251" s="41">
        <v>4967.5200000000004</v>
      </c>
      <c r="E251" s="52"/>
      <c r="F251" s="41">
        <v>1891.92</v>
      </c>
      <c r="G251" s="52"/>
      <c r="H251" s="41">
        <v>2144.64</v>
      </c>
      <c r="I251" s="52"/>
      <c r="J251" s="41">
        <v>0</v>
      </c>
      <c r="K251" s="52"/>
      <c r="L251" s="41">
        <f>J251+H251+F251+D251</f>
        <v>9004.08</v>
      </c>
      <c r="O251" s="46"/>
    </row>
    <row r="252" spans="1:15">
      <c r="A252" s="699"/>
      <c r="B252" s="700"/>
      <c r="C252" s="701"/>
      <c r="D252" s="702"/>
      <c r="E252" s="701"/>
      <c r="F252" s="702"/>
      <c r="G252" s="701"/>
      <c r="H252" s="702"/>
      <c r="I252" s="701"/>
      <c r="J252" s="702"/>
      <c r="K252" s="701"/>
      <c r="L252" s="702"/>
    </row>
    <row r="254" spans="1:15">
      <c r="A254" s="201" t="s">
        <v>3102</v>
      </c>
      <c r="B254" s="201"/>
      <c r="C254" s="201"/>
      <c r="D254" s="201"/>
      <c r="E254" s="201"/>
      <c r="F254" s="201"/>
      <c r="G254" s="201" t="s">
        <v>441</v>
      </c>
      <c r="J254" s="201"/>
      <c r="K254" s="201"/>
      <c r="L254" s="201"/>
    </row>
    <row r="255" spans="1:15">
      <c r="A255" s="201"/>
      <c r="B255" s="201"/>
      <c r="C255" s="201"/>
      <c r="D255" s="201"/>
      <c r="E255" s="201"/>
      <c r="F255" s="201"/>
      <c r="G255" s="201"/>
      <c r="H255" s="201"/>
      <c r="I255" s="201"/>
      <c r="J255" s="201"/>
      <c r="K255" s="201"/>
      <c r="L255" s="201"/>
    </row>
    <row r="256" spans="1:15">
      <c r="A256" s="201"/>
      <c r="B256" s="201"/>
      <c r="C256" s="201"/>
      <c r="D256" s="201"/>
      <c r="E256" s="201"/>
      <c r="F256" s="201"/>
      <c r="G256" s="201"/>
      <c r="H256" s="201"/>
      <c r="I256" s="201"/>
      <c r="J256" s="201"/>
      <c r="K256" s="201"/>
      <c r="L256" s="201"/>
    </row>
    <row r="257" spans="1:12">
      <c r="A257" s="201" t="s">
        <v>3103</v>
      </c>
      <c r="B257" s="201"/>
      <c r="C257" s="201"/>
      <c r="D257" s="201"/>
      <c r="E257" s="201"/>
      <c r="F257" s="201"/>
      <c r="G257" s="201"/>
      <c r="H257" s="201" t="s">
        <v>442</v>
      </c>
      <c r="I257" s="201"/>
      <c r="K257" s="201"/>
      <c r="L257" s="201"/>
    </row>
    <row r="258" spans="1:12">
      <c r="A258" s="201" t="s">
        <v>3104</v>
      </c>
      <c r="B258" s="201"/>
      <c r="C258" s="201"/>
      <c r="D258" s="201"/>
      <c r="E258" s="201"/>
      <c r="F258" s="201"/>
      <c r="G258" s="201"/>
      <c r="H258" s="201" t="s">
        <v>446</v>
      </c>
      <c r="I258" s="201"/>
      <c r="K258" s="201"/>
      <c r="L258" s="201"/>
    </row>
    <row r="259" spans="1:12">
      <c r="A259" s="201"/>
      <c r="B259" s="201"/>
      <c r="C259" s="201"/>
      <c r="D259" s="201"/>
      <c r="E259" s="201"/>
      <c r="F259" s="201"/>
      <c r="G259" s="201"/>
      <c r="H259" s="201"/>
      <c r="I259" s="201"/>
      <c r="J259" s="201"/>
      <c r="K259" s="201"/>
      <c r="L259" s="201"/>
    </row>
    <row r="260" spans="1:12">
      <c r="A260" s="201"/>
      <c r="B260" s="201"/>
      <c r="C260" s="201"/>
      <c r="D260" s="201"/>
      <c r="E260" s="201"/>
      <c r="F260" s="201"/>
      <c r="G260" s="201"/>
      <c r="H260" s="201"/>
      <c r="I260" s="201"/>
      <c r="J260" s="201"/>
      <c r="K260" s="201"/>
      <c r="L260" s="201"/>
    </row>
    <row r="262" spans="1:12">
      <c r="A262" t="s">
        <v>3069</v>
      </c>
      <c r="L262" t="s">
        <v>3070</v>
      </c>
    </row>
    <row r="263" spans="1:12">
      <c r="A263" t="s">
        <v>3199</v>
      </c>
      <c r="D263" s="45"/>
      <c r="F263" s="45"/>
    </row>
    <row r="264" spans="1:12">
      <c r="D264" s="45"/>
      <c r="F264" s="45"/>
    </row>
    <row r="265" spans="1:12" ht="18.75">
      <c r="A265" s="668" t="s">
        <v>3072</v>
      </c>
      <c r="B265" s="668"/>
      <c r="C265" s="668"/>
      <c r="D265" s="668"/>
      <c r="E265" s="668"/>
      <c r="F265" s="668"/>
      <c r="G265" s="668"/>
      <c r="H265" s="668"/>
      <c r="I265" s="668"/>
      <c r="J265" s="668"/>
      <c r="K265" s="668"/>
      <c r="L265" s="668"/>
    </row>
    <row r="266" spans="1:12" ht="18.75">
      <c r="A266" s="669"/>
      <c r="B266" s="669" t="s">
        <v>3073</v>
      </c>
      <c r="C266" s="669"/>
      <c r="D266" s="669"/>
      <c r="E266" s="669"/>
      <c r="F266" s="669"/>
      <c r="G266" s="670"/>
      <c r="H266" s="670"/>
      <c r="I266" s="670"/>
      <c r="J266" s="670"/>
      <c r="K266" s="670"/>
      <c r="L266" s="670"/>
    </row>
    <row r="267" spans="1:12" ht="18.75">
      <c r="A267" s="669"/>
      <c r="B267" s="669"/>
      <c r="C267" s="669"/>
      <c r="D267" s="669"/>
      <c r="E267" s="669"/>
      <c r="F267" s="669"/>
      <c r="G267" s="670"/>
      <c r="H267" s="670"/>
      <c r="I267" s="670"/>
      <c r="J267" s="670"/>
      <c r="K267" s="670"/>
      <c r="L267" s="670"/>
    </row>
    <row r="268" spans="1:12">
      <c r="A268" s="213" t="s">
        <v>3200</v>
      </c>
      <c r="B268" s="128"/>
      <c r="C268" s="128"/>
      <c r="D268" s="128"/>
      <c r="E268" s="128"/>
      <c r="F268" s="128"/>
      <c r="G268" s="128"/>
      <c r="H268" s="128"/>
      <c r="I268" s="128"/>
      <c r="J268" s="128"/>
      <c r="K268" s="128"/>
      <c r="L268" s="128"/>
    </row>
    <row r="269" spans="1:12" ht="16.5">
      <c r="A269" s="672"/>
      <c r="B269" s="673" t="s">
        <v>3074</v>
      </c>
      <c r="C269" s="722" t="s">
        <v>270</v>
      </c>
      <c r="D269" s="723"/>
      <c r="E269" s="723"/>
      <c r="F269" s="724"/>
      <c r="G269" s="725" t="s">
        <v>285</v>
      </c>
      <c r="H269" s="726"/>
      <c r="I269" s="727" t="s">
        <v>3078</v>
      </c>
      <c r="J269" s="675"/>
      <c r="K269" s="676"/>
      <c r="L269" s="677"/>
    </row>
    <row r="270" spans="1:12" ht="16.5">
      <c r="A270" s="678" t="s">
        <v>3079</v>
      </c>
      <c r="B270" s="678" t="s">
        <v>3080</v>
      </c>
      <c r="C270" s="679" t="s">
        <v>3195</v>
      </c>
      <c r="D270" s="680"/>
      <c r="E270" s="679" t="s">
        <v>3195</v>
      </c>
      <c r="F270" s="680"/>
      <c r="G270" s="679" t="s">
        <v>3195</v>
      </c>
      <c r="H270" s="680"/>
      <c r="I270" s="728" t="s">
        <v>3082</v>
      </c>
      <c r="J270" s="680"/>
      <c r="K270" s="679" t="s">
        <v>1195</v>
      </c>
      <c r="L270" s="680"/>
    </row>
    <row r="271" spans="1:12" ht="16.5">
      <c r="A271" s="678"/>
      <c r="B271" s="678"/>
      <c r="C271" s="679" t="s">
        <v>3196</v>
      </c>
      <c r="D271" s="680"/>
      <c r="E271" s="679" t="s">
        <v>3197</v>
      </c>
      <c r="F271" s="680"/>
      <c r="G271" s="679" t="s">
        <v>3198</v>
      </c>
      <c r="H271" s="680"/>
      <c r="I271" s="729"/>
      <c r="J271" s="730"/>
      <c r="K271" s="731"/>
      <c r="L271" s="730"/>
    </row>
    <row r="272" spans="1:12" ht="16.5">
      <c r="A272" s="681">
        <v>1</v>
      </c>
      <c r="B272" s="681">
        <v>2</v>
      </c>
      <c r="C272" s="682">
        <v>3</v>
      </c>
      <c r="D272" s="683"/>
      <c r="E272" s="682">
        <v>4</v>
      </c>
      <c r="F272" s="683"/>
      <c r="G272" s="682">
        <v>5</v>
      </c>
      <c r="H272" s="683"/>
      <c r="I272" s="732">
        <v>6</v>
      </c>
      <c r="J272" s="683"/>
      <c r="K272" s="682">
        <v>7</v>
      </c>
      <c r="L272" s="683"/>
    </row>
    <row r="273" spans="1:15">
      <c r="A273" s="39" t="s">
        <v>3106</v>
      </c>
      <c r="B273" s="38" t="s">
        <v>131</v>
      </c>
      <c r="C273" s="63"/>
      <c r="D273" s="41">
        <v>3415.17</v>
      </c>
      <c r="E273" s="52"/>
      <c r="F273" s="41">
        <v>1650</v>
      </c>
      <c r="G273" s="40"/>
      <c r="H273" s="41">
        <v>1650</v>
      </c>
      <c r="I273" s="40"/>
      <c r="J273" s="41">
        <v>0</v>
      </c>
      <c r="K273" s="40"/>
      <c r="L273" s="41">
        <v>6715.17</v>
      </c>
      <c r="O273" s="46"/>
    </row>
    <row r="274" spans="1:15">
      <c r="A274" s="39" t="s">
        <v>3201</v>
      </c>
      <c r="B274" s="38" t="s">
        <v>133</v>
      </c>
      <c r="C274" s="40"/>
      <c r="D274" s="41">
        <v>2483.7600000000002</v>
      </c>
      <c r="E274" s="52"/>
      <c r="F274" s="41">
        <v>1200</v>
      </c>
      <c r="G274" s="40"/>
      <c r="H274" s="41">
        <v>1200</v>
      </c>
      <c r="I274" s="40"/>
      <c r="J274" s="41">
        <v>0</v>
      </c>
      <c r="K274" s="40"/>
      <c r="L274" s="41">
        <v>4883.76</v>
      </c>
      <c r="O274" s="46"/>
    </row>
    <row r="275" spans="1:15">
      <c r="A275" s="39" t="s">
        <v>3202</v>
      </c>
      <c r="B275" s="38"/>
      <c r="C275" s="40"/>
      <c r="D275" s="41"/>
      <c r="E275" s="52"/>
      <c r="F275" s="41"/>
      <c r="G275" s="40"/>
      <c r="H275" s="41"/>
      <c r="I275" s="40"/>
      <c r="J275" s="41"/>
      <c r="K275" s="40"/>
      <c r="L275" s="41"/>
    </row>
    <row r="276" spans="1:15">
      <c r="A276" s="39" t="s">
        <v>3109</v>
      </c>
      <c r="B276" s="38" t="s">
        <v>137</v>
      </c>
      <c r="C276" s="40"/>
      <c r="D276" s="41">
        <v>19800</v>
      </c>
      <c r="E276" s="52"/>
      <c r="F276" s="41">
        <v>0</v>
      </c>
      <c r="G276" s="40"/>
      <c r="H276" s="41">
        <v>0</v>
      </c>
      <c r="I276" s="40"/>
      <c r="J276" s="41">
        <v>0</v>
      </c>
      <c r="K276" s="40"/>
      <c r="L276" s="41">
        <v>19800</v>
      </c>
      <c r="O276" s="46"/>
    </row>
    <row r="277" spans="1:15">
      <c r="A277" s="39" t="s">
        <v>3111</v>
      </c>
      <c r="B277" s="38" t="s">
        <v>137</v>
      </c>
      <c r="C277" s="40"/>
      <c r="D277" s="41">
        <v>15000</v>
      </c>
      <c r="E277" s="52"/>
      <c r="F277" s="41">
        <v>15000</v>
      </c>
      <c r="G277" s="40"/>
      <c r="H277" s="41">
        <v>15000</v>
      </c>
      <c r="I277" s="40"/>
      <c r="J277" s="41">
        <v>0</v>
      </c>
      <c r="K277" s="40"/>
      <c r="L277" s="41">
        <v>45000</v>
      </c>
      <c r="O277" s="46"/>
    </row>
    <row r="278" spans="1:15">
      <c r="A278" s="686" t="s">
        <v>3112</v>
      </c>
      <c r="B278" s="733"/>
      <c r="C278" s="688" t="s">
        <v>36</v>
      </c>
      <c r="D278" s="687">
        <f>D243+D244+D245+D246+D247+D248+D249+D250+D251+D273+D274+D276+D277</f>
        <v>215961.57</v>
      </c>
      <c r="E278" s="688" t="s">
        <v>36</v>
      </c>
      <c r="F278" s="687">
        <f>F243+F244+F245+F246+F247+F248+F249+F250+F251+F273+F274+F276+F277</f>
        <v>83859.44</v>
      </c>
      <c r="G278" s="693" t="s">
        <v>36</v>
      </c>
      <c r="H278" s="687">
        <f>H243+H244+H245+H246+H247+H248+H249+H250+H251+H273+H274+H276+H277</f>
        <v>87734.48</v>
      </c>
      <c r="I278" s="693" t="s">
        <v>36</v>
      </c>
      <c r="J278" s="687">
        <f>J243+J244+J245+J246+J247+J248+J249+J250+J251+J273+J274+J276+J277</f>
        <v>0</v>
      </c>
      <c r="K278" s="693" t="s">
        <v>36</v>
      </c>
      <c r="L278" s="687">
        <f>L243+L244+L245+L246+L247+L248+L249+L250+L251+L273+L274+L276+L277</f>
        <v>387555.49</v>
      </c>
    </row>
    <row r="279" spans="1:15">
      <c r="A279" s="734" t="s">
        <v>3113</v>
      </c>
      <c r="B279" s="735"/>
      <c r="C279" s="696" t="s">
        <v>36</v>
      </c>
      <c r="D279" s="697">
        <f>D278+D241</f>
        <v>464337.57</v>
      </c>
      <c r="E279" s="696" t="s">
        <v>36</v>
      </c>
      <c r="F279" s="697">
        <f>F278+F241</f>
        <v>178455.44</v>
      </c>
      <c r="G279" s="696" t="s">
        <v>36</v>
      </c>
      <c r="H279" s="697">
        <f>H278+H241</f>
        <v>294966.48</v>
      </c>
      <c r="I279" s="696" t="s">
        <v>36</v>
      </c>
      <c r="J279" s="697">
        <f>J278+J241</f>
        <v>0</v>
      </c>
      <c r="K279" s="696" t="s">
        <v>36</v>
      </c>
      <c r="L279" s="697">
        <f>L278+L241</f>
        <v>937759.49</v>
      </c>
    </row>
    <row r="280" spans="1:15">
      <c r="A280" s="684" t="s">
        <v>3114</v>
      </c>
      <c r="B280" s="733"/>
      <c r="C280" s="688" t="s">
        <v>36</v>
      </c>
      <c r="D280" s="687">
        <f>D278+D241</f>
        <v>464337.57</v>
      </c>
      <c r="E280" s="688" t="s">
        <v>36</v>
      </c>
      <c r="F280" s="687">
        <f>F278+F241</f>
        <v>178455.44</v>
      </c>
      <c r="G280" s="688" t="s">
        <v>36</v>
      </c>
      <c r="H280" s="687">
        <f>H278+H241</f>
        <v>294966.48</v>
      </c>
      <c r="I280" s="688" t="s">
        <v>36</v>
      </c>
      <c r="J280" s="687">
        <f>J278+J241</f>
        <v>0</v>
      </c>
      <c r="K280" s="688" t="s">
        <v>36</v>
      </c>
      <c r="L280" s="687">
        <f>L278+L241</f>
        <v>937759.49</v>
      </c>
    </row>
    <row r="281" spans="1:15">
      <c r="A281" s="39"/>
      <c r="B281" s="197"/>
      <c r="C281" s="52"/>
      <c r="D281" s="41"/>
      <c r="E281" s="52"/>
      <c r="F281" s="41"/>
      <c r="G281" s="52"/>
      <c r="H281" s="41"/>
      <c r="I281" s="52"/>
      <c r="J281" s="41"/>
      <c r="K281" s="52"/>
      <c r="L281" s="41"/>
    </row>
    <row r="282" spans="1:15">
      <c r="A282" s="90" t="s">
        <v>3115</v>
      </c>
      <c r="B282" s="38"/>
      <c r="C282" s="52"/>
      <c r="D282" s="41"/>
      <c r="E282" s="52"/>
      <c r="F282" s="41"/>
      <c r="G282" s="52"/>
      <c r="H282" s="41"/>
      <c r="I282" s="52"/>
      <c r="J282" s="41"/>
      <c r="K282" s="52"/>
      <c r="L282" s="41"/>
    </row>
    <row r="283" spans="1:15">
      <c r="A283" s="39" t="s">
        <v>3116</v>
      </c>
      <c r="B283" s="38" t="s">
        <v>146</v>
      </c>
      <c r="C283" s="52" t="s">
        <v>36</v>
      </c>
      <c r="D283" s="41">
        <v>20000</v>
      </c>
      <c r="E283" s="52" t="s">
        <v>36</v>
      </c>
      <c r="F283" s="41">
        <v>30000</v>
      </c>
      <c r="G283" s="52" t="s">
        <v>36</v>
      </c>
      <c r="H283" s="41">
        <v>10000</v>
      </c>
      <c r="I283" s="52" t="s">
        <v>36</v>
      </c>
      <c r="J283" s="41">
        <v>0</v>
      </c>
      <c r="K283" s="52" t="s">
        <v>36</v>
      </c>
      <c r="L283" s="41">
        <v>60000</v>
      </c>
      <c r="O283" s="46"/>
    </row>
    <row r="284" spans="1:15">
      <c r="A284" s="39" t="s">
        <v>3119</v>
      </c>
      <c r="B284" s="38" t="s">
        <v>152</v>
      </c>
      <c r="C284" s="63"/>
      <c r="D284" s="41">
        <v>10000</v>
      </c>
      <c r="E284" s="52"/>
      <c r="F284" s="41">
        <v>10000</v>
      </c>
      <c r="G284" s="52"/>
      <c r="H284" s="41">
        <v>10000</v>
      </c>
      <c r="I284" s="52"/>
      <c r="J284" s="41">
        <v>0</v>
      </c>
      <c r="K284" s="52"/>
      <c r="L284" s="41">
        <v>30000</v>
      </c>
      <c r="O284" s="46"/>
    </row>
    <row r="285" spans="1:15">
      <c r="A285" s="39" t="s">
        <v>3122</v>
      </c>
      <c r="B285" s="38" t="s">
        <v>158</v>
      </c>
      <c r="C285" s="63"/>
      <c r="D285" s="41">
        <v>0</v>
      </c>
      <c r="E285" s="52"/>
      <c r="F285" s="41">
        <v>0</v>
      </c>
      <c r="G285" s="52"/>
      <c r="H285" s="41">
        <v>10000</v>
      </c>
      <c r="I285" s="52"/>
      <c r="J285" s="41">
        <v>0</v>
      </c>
      <c r="K285" s="52"/>
      <c r="L285" s="41">
        <f>D285+F285+H285+J285</f>
        <v>10000</v>
      </c>
      <c r="O285" s="46"/>
    </row>
    <row r="286" spans="1:15">
      <c r="A286" s="39" t="s">
        <v>3161</v>
      </c>
      <c r="B286" s="38" t="s">
        <v>219</v>
      </c>
      <c r="C286" s="63"/>
      <c r="D286" s="41">
        <v>5000</v>
      </c>
      <c r="E286" s="52"/>
      <c r="F286" s="41">
        <v>0</v>
      </c>
      <c r="G286" s="52"/>
      <c r="H286" s="41">
        <v>0</v>
      </c>
      <c r="I286" s="52"/>
      <c r="J286" s="41">
        <v>0</v>
      </c>
      <c r="K286" s="52"/>
      <c r="L286" s="41">
        <f>D286+F286+H286+J286</f>
        <v>5000</v>
      </c>
      <c r="O286" s="46"/>
    </row>
    <row r="287" spans="1:15">
      <c r="A287" s="39" t="s">
        <v>3203</v>
      </c>
      <c r="B287" s="38" t="s">
        <v>3157</v>
      </c>
      <c r="C287" s="63"/>
      <c r="D287" s="41">
        <v>0</v>
      </c>
      <c r="E287" s="52"/>
      <c r="F287" s="41">
        <v>0</v>
      </c>
      <c r="G287" s="52"/>
      <c r="H287" s="41">
        <v>10000</v>
      </c>
      <c r="I287" s="52"/>
      <c r="J287" s="41">
        <v>0</v>
      </c>
      <c r="K287" s="52"/>
      <c r="L287" s="41">
        <f>D287+F287+H287+J287</f>
        <v>10000</v>
      </c>
      <c r="O287" s="46"/>
    </row>
    <row r="288" spans="1:15">
      <c r="A288" s="686" t="s">
        <v>3204</v>
      </c>
      <c r="B288" s="686"/>
      <c r="C288" s="688" t="s">
        <v>36</v>
      </c>
      <c r="D288" s="687">
        <f>SUM(D282:D287)</f>
        <v>35000</v>
      </c>
      <c r="E288" s="736" t="s">
        <v>36</v>
      </c>
      <c r="F288" s="737">
        <f>SUM(F282:F287)</f>
        <v>40000</v>
      </c>
      <c r="G288" s="736" t="s">
        <v>36</v>
      </c>
      <c r="H288" s="737">
        <f>SUM(H282:H287)</f>
        <v>40000</v>
      </c>
      <c r="I288" s="736" t="s">
        <v>36</v>
      </c>
      <c r="J288" s="737">
        <f>J283+J284+J286</f>
        <v>0</v>
      </c>
      <c r="K288" s="736" t="s">
        <v>36</v>
      </c>
      <c r="L288" s="737">
        <f>SUM(L282:L287)</f>
        <v>115000</v>
      </c>
    </row>
    <row r="289" spans="1:15">
      <c r="A289" s="704" t="s">
        <v>3205</v>
      </c>
      <c r="B289" s="738"/>
      <c r="C289" s="709" t="s">
        <v>36</v>
      </c>
      <c r="D289" s="707">
        <f>SUM(D288+D280)</f>
        <v>499337.57</v>
      </c>
      <c r="E289" s="709" t="s">
        <v>36</v>
      </c>
      <c r="F289" s="707">
        <f>SUM(F288+F280)</f>
        <v>218455.44</v>
      </c>
      <c r="G289" s="709" t="s">
        <v>36</v>
      </c>
      <c r="H289" s="707">
        <f>SUM(H288+H280)</f>
        <v>334966.48</v>
      </c>
      <c r="I289" s="709" t="s">
        <v>36</v>
      </c>
      <c r="J289" s="707">
        <f>SUM(J288+J280)</f>
        <v>0</v>
      </c>
      <c r="K289" s="709" t="s">
        <v>36</v>
      </c>
      <c r="L289" s="707">
        <f>L280+L286</f>
        <v>942759.49</v>
      </c>
    </row>
    <row r="290" spans="1:15" ht="15.75" thickBot="1">
      <c r="A290" s="739" t="s">
        <v>3206</v>
      </c>
      <c r="B290" s="740"/>
      <c r="C290" s="721" t="s">
        <v>36</v>
      </c>
      <c r="D290" s="720">
        <f>D288+D280</f>
        <v>499337.57</v>
      </c>
      <c r="E290" s="721" t="s">
        <v>36</v>
      </c>
      <c r="F290" s="720">
        <f>F288+F280</f>
        <v>218455.44</v>
      </c>
      <c r="G290" s="721" t="s">
        <v>36</v>
      </c>
      <c r="H290" s="720">
        <f>H288+H280</f>
        <v>334966.48</v>
      </c>
      <c r="I290" s="721" t="s">
        <v>36</v>
      </c>
      <c r="J290" s="720">
        <f>J288+J280</f>
        <v>0</v>
      </c>
      <c r="K290" s="721" t="s">
        <v>36</v>
      </c>
      <c r="L290" s="720">
        <f>L288+L280</f>
        <v>1052759.49</v>
      </c>
      <c r="O290" s="46"/>
    </row>
    <row r="291" spans="1:15" ht="15.75" thickTop="1">
      <c r="O291" s="46"/>
    </row>
    <row r="292" spans="1:15">
      <c r="A292" s="201" t="s">
        <v>3102</v>
      </c>
      <c r="B292" s="201"/>
      <c r="C292" s="201"/>
      <c r="D292" s="201"/>
      <c r="E292" s="201"/>
      <c r="F292" s="201"/>
      <c r="G292" s="201" t="s">
        <v>441</v>
      </c>
      <c r="J292" s="201"/>
      <c r="K292" s="201"/>
      <c r="L292" s="201"/>
    </row>
    <row r="293" spans="1:15">
      <c r="A293" s="201"/>
      <c r="B293" s="201"/>
      <c r="C293" s="201"/>
      <c r="D293" s="201"/>
      <c r="E293" s="201"/>
      <c r="F293" s="201"/>
      <c r="G293" s="201"/>
      <c r="H293" s="201"/>
      <c r="I293" s="201"/>
      <c r="J293" s="201"/>
      <c r="K293" s="201"/>
      <c r="L293" s="201"/>
    </row>
    <row r="294" spans="1:15">
      <c r="A294" s="201"/>
      <c r="B294" s="201"/>
      <c r="C294" s="201"/>
      <c r="D294" s="201"/>
      <c r="E294" s="201"/>
      <c r="F294" s="201"/>
      <c r="G294" s="201"/>
      <c r="H294" s="201"/>
      <c r="I294" s="201"/>
      <c r="J294" s="201"/>
      <c r="K294" s="201"/>
      <c r="L294" s="201"/>
      <c r="O294" s="46"/>
    </row>
    <row r="295" spans="1:15">
      <c r="A295" s="201" t="s">
        <v>3103</v>
      </c>
      <c r="B295" s="201"/>
      <c r="C295" s="201"/>
      <c r="D295" s="201"/>
      <c r="E295" s="201"/>
      <c r="F295" s="201"/>
      <c r="G295" s="201"/>
      <c r="H295" s="201" t="s">
        <v>442</v>
      </c>
      <c r="I295" s="201"/>
      <c r="K295" s="201"/>
      <c r="L295" s="201"/>
    </row>
    <row r="296" spans="1:15">
      <c r="A296" s="201" t="s">
        <v>3104</v>
      </c>
      <c r="B296" s="201"/>
      <c r="C296" s="201"/>
      <c r="D296" s="201"/>
      <c r="E296" s="201"/>
      <c r="F296" s="201"/>
      <c r="G296" s="201"/>
      <c r="H296" s="201" t="s">
        <v>446</v>
      </c>
      <c r="I296" s="201"/>
      <c r="K296" s="201"/>
      <c r="L296" s="201"/>
    </row>
  </sheetData>
  <mergeCells count="124">
    <mergeCell ref="C272:D272"/>
    <mergeCell ref="E272:F272"/>
    <mergeCell ref="G272:H272"/>
    <mergeCell ref="I272:J272"/>
    <mergeCell ref="K272:L272"/>
    <mergeCell ref="C270:D270"/>
    <mergeCell ref="E270:F270"/>
    <mergeCell ref="G270:H270"/>
    <mergeCell ref="I270:J270"/>
    <mergeCell ref="K270:L270"/>
    <mergeCell ref="C271:D271"/>
    <mergeCell ref="E271:F271"/>
    <mergeCell ref="G271:H271"/>
    <mergeCell ref="I235:J235"/>
    <mergeCell ref="K235:L235"/>
    <mergeCell ref="A265:L265"/>
    <mergeCell ref="C269:F269"/>
    <mergeCell ref="G269:H269"/>
    <mergeCell ref="I269:J269"/>
    <mergeCell ref="C234:D234"/>
    <mergeCell ref="E234:F234"/>
    <mergeCell ref="G234:H234"/>
    <mergeCell ref="C235:D235"/>
    <mergeCell ref="E235:F235"/>
    <mergeCell ref="G235:H235"/>
    <mergeCell ref="A228:L228"/>
    <mergeCell ref="C232:F232"/>
    <mergeCell ref="G232:H232"/>
    <mergeCell ref="I232:J232"/>
    <mergeCell ref="C233:D233"/>
    <mergeCell ref="E233:F233"/>
    <mergeCell ref="G233:H233"/>
    <mergeCell ref="I233:J233"/>
    <mergeCell ref="K233:L233"/>
    <mergeCell ref="K196:L196"/>
    <mergeCell ref="C197:D197"/>
    <mergeCell ref="E197:F197"/>
    <mergeCell ref="G197:H197"/>
    <mergeCell ref="I197:J197"/>
    <mergeCell ref="K197:L197"/>
    <mergeCell ref="C195:D195"/>
    <mergeCell ref="E195:F195"/>
    <mergeCell ref="G195:H195"/>
    <mergeCell ref="I195:J195"/>
    <mergeCell ref="C196:D196"/>
    <mergeCell ref="E196:F196"/>
    <mergeCell ref="G196:H196"/>
    <mergeCell ref="I196:J196"/>
    <mergeCell ref="C160:D160"/>
    <mergeCell ref="E160:F160"/>
    <mergeCell ref="G160:H160"/>
    <mergeCell ref="I160:J160"/>
    <mergeCell ref="K160:L160"/>
    <mergeCell ref="A191:L191"/>
    <mergeCell ref="A154:L154"/>
    <mergeCell ref="C158:D158"/>
    <mergeCell ref="E158:F158"/>
    <mergeCell ref="G158:H158"/>
    <mergeCell ref="I158:J158"/>
    <mergeCell ref="C159:D159"/>
    <mergeCell ref="E159:F159"/>
    <mergeCell ref="G159:H159"/>
    <mergeCell ref="I159:J159"/>
    <mergeCell ref="K159:L159"/>
    <mergeCell ref="K121:L121"/>
    <mergeCell ref="C122:D122"/>
    <mergeCell ref="E122:F122"/>
    <mergeCell ref="G122:H122"/>
    <mergeCell ref="I122:J122"/>
    <mergeCell ref="K122:L122"/>
    <mergeCell ref="C120:D120"/>
    <mergeCell ref="E120:F120"/>
    <mergeCell ref="G120:H120"/>
    <mergeCell ref="I120:J120"/>
    <mergeCell ref="C121:D121"/>
    <mergeCell ref="E121:F121"/>
    <mergeCell ref="G121:H121"/>
    <mergeCell ref="I121:J121"/>
    <mergeCell ref="C85:D85"/>
    <mergeCell ref="E85:F85"/>
    <mergeCell ref="G85:H85"/>
    <mergeCell ref="I85:J85"/>
    <mergeCell ref="K85:L85"/>
    <mergeCell ref="A116:L116"/>
    <mergeCell ref="A79:L79"/>
    <mergeCell ref="C83:D83"/>
    <mergeCell ref="E83:F83"/>
    <mergeCell ref="G83:H83"/>
    <mergeCell ref="I83:J83"/>
    <mergeCell ref="C84:D84"/>
    <mergeCell ref="E84:F84"/>
    <mergeCell ref="G84:H84"/>
    <mergeCell ref="I84:J84"/>
    <mergeCell ref="K84:L84"/>
    <mergeCell ref="K46:L46"/>
    <mergeCell ref="C47:D47"/>
    <mergeCell ref="E47:F47"/>
    <mergeCell ref="G47:H47"/>
    <mergeCell ref="I47:J47"/>
    <mergeCell ref="K47:L47"/>
    <mergeCell ref="C45:D45"/>
    <mergeCell ref="E45:F45"/>
    <mergeCell ref="G45:H45"/>
    <mergeCell ref="I45:J45"/>
    <mergeCell ref="C46:D46"/>
    <mergeCell ref="E46:F46"/>
    <mergeCell ref="G46:H46"/>
    <mergeCell ref="I46:J46"/>
    <mergeCell ref="C10:D10"/>
    <mergeCell ref="E10:F10"/>
    <mergeCell ref="G10:H10"/>
    <mergeCell ref="I10:J10"/>
    <mergeCell ref="K10:L10"/>
    <mergeCell ref="A41:L41"/>
    <mergeCell ref="A4:L4"/>
    <mergeCell ref="C8:D8"/>
    <mergeCell ref="E8:F8"/>
    <mergeCell ref="G8:H8"/>
    <mergeCell ref="I8:J8"/>
    <mergeCell ref="C9:D9"/>
    <mergeCell ref="E9:F9"/>
    <mergeCell ref="G9:H9"/>
    <mergeCell ref="I9:J9"/>
    <mergeCell ref="K9:L9"/>
  </mergeCells>
  <pageMargins left="0.7" right="1.2" top="0.5" bottom="0.25" header="0.3" footer="0.3"/>
  <pageSetup paperSize="5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form 1</vt:lpstr>
      <vt:lpstr>Form  2</vt:lpstr>
      <vt:lpstr>Form 2a</vt:lpstr>
      <vt:lpstr>Form 3</vt:lpstr>
      <vt:lpstr>Form 3a</vt:lpstr>
      <vt:lpstr>Form 4</vt:lpstr>
      <vt:lpstr>Form 5</vt:lpstr>
      <vt:lpstr>Form 6</vt:lpstr>
      <vt:lpstr>Form 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comelec</dc:creator>
  <cp:lastModifiedBy>comelec</cp:lastModifiedBy>
  <dcterms:created xsi:type="dcterms:W3CDTF">2019-03-29T08:12:02Z</dcterms:created>
  <dcterms:modified xsi:type="dcterms:W3CDTF">2019-03-29T08:24:47Z</dcterms:modified>
</cp:coreProperties>
</file>