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fdpp_2nd_2019\files\"/>
    </mc:Choice>
  </mc:AlternateContent>
  <xr:revisionPtr revIDLastSave="0" documentId="8_{BC49C011-A6E0-4C8F-B91F-060D54999FAF}" xr6:coauthVersionLast="43" xr6:coauthVersionMax="43" xr10:uidLastSave="{00000000-0000-0000-0000-000000000000}"/>
  <bookViews>
    <workbookView xWindow="-120" yWindow="-120" windowWidth="20730" windowHeight="11310" activeTab="3" xr2:uid="{00000000-000D-0000-FFFF-FFFF00000000}"/>
  </bookViews>
  <sheets>
    <sheet name="2016" sheetId="2" r:id="rId1"/>
    <sheet name="2017" sheetId="3" r:id="rId2"/>
    <sheet name="2018" sheetId="4" r:id="rId3"/>
    <sheet name="2019" sheetId="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5" l="1"/>
  <c r="C19" i="5"/>
  <c r="C18" i="5"/>
  <c r="C16" i="5"/>
  <c r="C14" i="5"/>
  <c r="C13" i="5"/>
  <c r="C101" i="4" l="1"/>
  <c r="C112" i="4"/>
  <c r="C109" i="4"/>
  <c r="C106" i="4"/>
  <c r="C103" i="4"/>
  <c r="C102" i="4"/>
  <c r="C113" i="4"/>
  <c r="C104" i="4" l="1"/>
  <c r="C78" i="4" l="1"/>
  <c r="C76" i="4"/>
  <c r="C77" i="4"/>
  <c r="C75" i="4"/>
  <c r="C74" i="4"/>
  <c r="C73" i="4" l="1"/>
  <c r="C45" i="4" l="1"/>
  <c r="C44" i="4"/>
  <c r="C43" i="4"/>
  <c r="C15" i="4" l="1"/>
  <c r="C13" i="4"/>
  <c r="C14" i="4"/>
  <c r="C100" i="3" l="1"/>
  <c r="C102" i="3"/>
  <c r="C101" i="3"/>
  <c r="K99" i="3"/>
  <c r="C72" i="3" l="1"/>
  <c r="C71" i="3" l="1"/>
  <c r="C70" i="3"/>
  <c r="C42" i="3" l="1"/>
  <c r="C41" i="3"/>
</calcChain>
</file>

<file path=xl/sharedStrings.xml><?xml version="1.0" encoding="utf-8"?>
<sst xmlns="http://schemas.openxmlformats.org/spreadsheetml/2006/main" count="581" uniqueCount="79">
  <si>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</si>
  <si>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</si>
  <si>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</si>
  <si>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</si>
  <si>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</si>
  <si>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</si>
  <si>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</si>
  <si>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</si>
  <si>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</si>
  <si>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</si>
  <si>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LCE</t>
  </si>
  <si>
    <t>20% COMPONENT OF THE IRA UTILIZATION</t>
  </si>
  <si>
    <t>Social Development (pls list down specific projects)</t>
  </si>
  <si>
    <t>Economic Development (pls list down specific projects)</t>
  </si>
  <si>
    <t>Environmental Management (pls list down specific projects)</t>
  </si>
  <si>
    <t>FDP Form 7 - 20% Component of the IRA Utilization</t>
  </si>
  <si>
    <t>We hereby certify that we have reviewed the contents and hereby attest to the veracity and correctness of the data or information contained in this document.</t>
  </si>
  <si>
    <t>Budget Officer</t>
  </si>
  <si>
    <t xml:space="preserve">Province, City or Municipality: </t>
  </si>
  <si>
    <t>Midsalip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</si>
  <si>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1st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2016</t>
    </r>
  </si>
  <si>
    <t>ROAD IMPROVEMENT</t>
  </si>
  <si>
    <t>DAKAYAKAN, MIDSALIP ZDS</t>
  </si>
  <si>
    <t>MIDSALIP, ZDS.</t>
  </si>
  <si>
    <t>NONE</t>
  </si>
  <si>
    <t>RAMONITA G. BENDICION</t>
  </si>
  <si>
    <t>LEONIDA M. ALBOR-ANGCAP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</si>
  <si>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SECOND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2016</t>
    </r>
  </si>
  <si>
    <t>SLOPING (SALT)</t>
  </si>
  <si>
    <t>Local Chief Executive</t>
  </si>
  <si>
    <t>OIC-Budget Officer</t>
  </si>
  <si>
    <t>MERCURIA C. REQUEZA</t>
  </si>
  <si>
    <r>
      <t xml:space="preserve">FOR THE 3rd QUARTER, CY </t>
    </r>
    <r>
      <rPr>
        <b/>
        <u/>
        <sz val="11"/>
        <color theme="1"/>
        <rFont val="Calibri"/>
        <family val="2"/>
        <scheme val="minor"/>
      </rPr>
      <t xml:space="preserve"> 2016</t>
    </r>
  </si>
  <si>
    <t>Midsalip ZDS</t>
  </si>
  <si>
    <t xml:space="preserve">Social Development </t>
  </si>
  <si>
    <t xml:space="preserve">Environmental Management </t>
  </si>
  <si>
    <t>1 unit Shredder</t>
  </si>
  <si>
    <r>
      <t xml:space="preserve">FOR THE 4th QUARTER, CY </t>
    </r>
    <r>
      <rPr>
        <b/>
        <u/>
        <sz val="11"/>
        <color theme="1"/>
        <rFont val="Calibri"/>
        <family val="2"/>
        <scheme val="minor"/>
      </rPr>
      <t xml:space="preserve"> 2016</t>
    </r>
  </si>
  <si>
    <t>PANFILO M. DUCOR,JR.</t>
  </si>
  <si>
    <t>Municipal Accountant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</si>
  <si>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1st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2017</t>
    </r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</si>
  <si>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SECOND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2017</t>
    </r>
  </si>
  <si>
    <r>
      <t xml:space="preserve">FOR THE 3rd QUARTER, CY </t>
    </r>
    <r>
      <rPr>
        <b/>
        <u/>
        <sz val="11"/>
        <color theme="1"/>
        <rFont val="Calibri"/>
        <family val="2"/>
        <scheme val="minor"/>
      </rPr>
      <t xml:space="preserve"> 2017</t>
    </r>
  </si>
  <si>
    <r>
      <t xml:space="preserve">FOR THE 4th QUARTER, CY </t>
    </r>
    <r>
      <rPr>
        <b/>
        <u/>
        <sz val="11"/>
        <color theme="1"/>
        <rFont val="Calibri"/>
        <family val="2"/>
        <scheme val="minor"/>
      </rPr>
      <t xml:space="preserve"> 2017</t>
    </r>
  </si>
  <si>
    <t>PANFILO M. DUCOR, JR.</t>
  </si>
  <si>
    <t>MUN. POTABLE WATER IMPROVEMENT</t>
  </si>
  <si>
    <t>PASALUBONG CENTER</t>
  </si>
  <si>
    <t>CONSTRUCTION OF CONCRETE PERIMETER FENCE (MRF)</t>
  </si>
  <si>
    <t>PROVISION OF POWER SOURCE</t>
  </si>
  <si>
    <t>GARBAGE COMPACTOR</t>
  </si>
  <si>
    <t>CONSTRUCTION OF BAHAY NI NANAY</t>
  </si>
  <si>
    <t>BERNADITH B. SUMALPONG</t>
  </si>
  <si>
    <t>OIC-Municipal Accountant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</si>
  <si>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1st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2018</t>
    </r>
  </si>
  <si>
    <t>IMPROVEMENT /REHAB OF MUN. POTABLE WATER</t>
  </si>
  <si>
    <t xml:space="preserve"> IMPROVEMENT/REHAB OF VARIOUS ROADS</t>
  </si>
  <si>
    <t>BERNADITH B.SUMALPONG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</si>
  <si>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SECOND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2018</t>
    </r>
  </si>
  <si>
    <t>DEVELOPMENT MUNICIPAL PARK</t>
  </si>
  <si>
    <r>
      <t xml:space="preserve">FOR THE 3rd QUARTER, CY </t>
    </r>
    <r>
      <rPr>
        <b/>
        <u/>
        <sz val="11"/>
        <color theme="1"/>
        <rFont val="Calibri"/>
        <family val="2"/>
        <scheme val="minor"/>
      </rPr>
      <t xml:space="preserve"> 2018</t>
    </r>
  </si>
  <si>
    <t>DEVELOPMENT MUNICIPAL PLAZA</t>
  </si>
  <si>
    <t>CONSTRUCTION MULTI-PURPOSE BUILDING</t>
  </si>
  <si>
    <t>CANIPAY NORTE</t>
  </si>
  <si>
    <t>IMPROVEMENT OF WATER SYSTEM</t>
  </si>
  <si>
    <r>
      <t xml:space="preserve">FOR THE 4th QUARTER, CY </t>
    </r>
    <r>
      <rPr>
        <b/>
        <u/>
        <sz val="11"/>
        <color theme="1"/>
        <rFont val="Calibri"/>
        <family val="2"/>
        <scheme val="minor"/>
      </rPr>
      <t xml:space="preserve"> 2018</t>
    </r>
  </si>
  <si>
    <t>LORIE MAE F. OMANDAM,CPA</t>
  </si>
  <si>
    <t>DEVELOPMENT OF EXISTING PERIMETER FENCE ( MRF)</t>
  </si>
  <si>
    <t>DEVELOPMENT MUNICIPAL SITE</t>
  </si>
  <si>
    <t>TULBONG MIDSALIP, ZDS.</t>
  </si>
  <si>
    <t>CONCRETING OF MUNICIPAL STREET</t>
  </si>
  <si>
    <t>POB. A &amp; B, MIDSALIP,ZDS.</t>
  </si>
  <si>
    <t>(BRANDNEW)-MOTOR GRADER</t>
  </si>
  <si>
    <t>REHAB/ IMPROVEMENT OF BRGY. ROAD</t>
  </si>
  <si>
    <t>COMPLETION OF PUBLIC MARKET</t>
  </si>
  <si>
    <t>CONST. OF SPILLWAY @ MRF</t>
  </si>
  <si>
    <t>OPENING OF MUNICIPAL ROAD</t>
  </si>
  <si>
    <r>
      <t xml:space="preserve">FOR THE  </t>
    </r>
    <r>
      <rPr>
        <b/>
        <u/>
        <sz val="11"/>
        <color theme="1"/>
        <rFont val="Calibri"/>
        <family val="2"/>
        <scheme val="minor"/>
      </rPr>
      <t xml:space="preserve">  SECOND   </t>
    </r>
    <r>
      <rPr>
        <b/>
        <sz val="11"/>
        <color theme="1"/>
        <rFont val="Calibri"/>
        <family val="2"/>
        <scheme val="minor"/>
      </rPr>
      <t xml:space="preserve">QUARTER, CY </t>
    </r>
    <r>
      <rPr>
        <b/>
        <u/>
        <sz val="11"/>
        <color theme="1"/>
        <rFont val="Calibri"/>
        <family val="2"/>
        <scheme val="minor"/>
      </rPr>
      <t xml:space="preserve"> 2019</t>
    </r>
  </si>
  <si>
    <t>(sgd) ELMER M. SORONIO</t>
  </si>
  <si>
    <t>(sgd) MARIA GLENDA D. UNABIA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</si>
</sst>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1" xfId="0" applyFont="1" applyBorder="1" applyAlignment="1"/>
    <xf numFmtId="164" fontId="0" fillId="0" borderId="1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4" xfId="1" applyFont="1" applyBorder="1"/>
    <xf numFmtId="164" fontId="9" fillId="0" borderId="5" xfId="1" applyFont="1" applyBorder="1"/>
    <xf numFmtId="164" fontId="9" fillId="0" borderId="6" xfId="1" applyFont="1" applyBorder="1"/>
    <xf numFmtId="0" fontId="2" fillId="0" borderId="4" xfId="0" applyFont="1" applyBorder="1"/>
    <xf numFmtId="0" fontId="0" fillId="0" borderId="6" xfId="0" applyFont="1" applyBorder="1"/>
    <xf numFmtId="0" fontId="0" fillId="0" borderId="5" xfId="0" applyFont="1" applyBorder="1" applyAlignment="1">
      <alignment horizontal="center"/>
    </xf>
    <xf numFmtId="0" fontId="0" fillId="0" borderId="4" xfId="0" applyFont="1" applyBorder="1"/>
    <xf numFmtId="0" fontId="8" fillId="0" borderId="1" xfId="0" applyFont="1" applyBorder="1" applyAlignment="1">
      <alignment vertical="top" wrapText="1"/>
    </xf>
    <xf numFmtId="0" fontId="0" fillId="0" borderId="5" xfId="0" applyFont="1" applyBorder="1"/>
    <xf numFmtId="0" fontId="0" fillId="0" borderId="5" xfId="0" applyBorder="1"/>
    <xf numFmtId="0" fontId="9" fillId="0" borderId="5" xfId="0" applyFont="1" applyBorder="1" applyAlignment="1">
      <alignment vertical="top" wrapText="1"/>
    </xf>
    <xf numFmtId="164" fontId="0" fillId="0" borderId="5" xfId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164" fontId="0" fillId="0" borderId="6" xfId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8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0" fillId="0" borderId="4" xfId="0" applyBorder="1"/>
    <xf numFmtId="0" fontId="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164" fontId="0" fillId="0" borderId="0" xfId="1" applyFont="1"/>
    <xf numFmtId="0" fontId="8" fillId="0" borderId="5" xfId="0" applyFont="1" applyBorder="1" applyAlignment="1">
      <alignment horizontal="left" vertical="center" wrapText="1"/>
    </xf>
    <xf numFmtId="164" fontId="0" fillId="0" borderId="0" xfId="0" applyNumberFormat="1"/>
    <xf numFmtId="0" fontId="9" fillId="0" borderId="1" xfId="0" applyFont="1" applyBorder="1"/>
    <xf numFmtId="164" fontId="9" fillId="0" borderId="1" xfId="1" applyFont="1" applyBorder="1"/>
    <xf numFmtId="0" fontId="8" fillId="0" borderId="0" xfId="0" applyFont="1" applyBorder="1" applyAlignment="1">
      <alignment vertical="top" wrapText="1"/>
    </xf>
    <xf numFmtId="164" fontId="0" fillId="0" borderId="0" xfId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164" fontId="0" fillId="0" borderId="1" xfId="1" applyFont="1" applyBorder="1"/>
    <xf numFmtId="164" fontId="6" fillId="0" borderId="1" xfId="1" applyFont="1" applyBorder="1"/>
    <xf numFmtId="0" fontId="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view="pageBreakPreview" zoomScale="91" zoomScaleNormal="100" zoomScaleSheetLayoutView="91" workbookViewId="0">
      <selection activeCell="D14" sqref="D14:I14"/>
    </sheetView>
  </sheetViews>
  <sheetFormatPr defaultRowHeight="15" x14ac:dyDescent="0.25"/>
  <cols>
    <col min="1" max="1" width="18.28515625" customWidth="1"/>
    <col min="2" max="2" width="20.140625" customWidth="1"/>
    <col min="3" max="5" width="12" customWidth="1"/>
    <col min="6" max="6" width="12.140625" customWidth="1"/>
    <col min="7" max="7" width="14.42578125" customWidth="1"/>
    <col min="8" max="8" width="12" customWidth="1"/>
    <col min="9" max="9" width="16.42578125" customWidth="1"/>
  </cols>
  <sheetData>
    <row r="1" spans="1:9" s="1" customFormat="1" ht="15.75" x14ac:dyDescent="0.25">
      <c r="A1" s="3" t="s">
        <v>15</v>
      </c>
    </row>
    <row r="2" spans="1:9" s="1" customFormat="1" ht="5.25" customHeight="1" x14ac:dyDescent="0.25"/>
    <row r="3" spans="1:9" s="1" customFormat="1" ht="15.75" x14ac:dyDescent="0.25">
      <c r="A3" s="76" t="s">
        <v>11</v>
      </c>
      <c r="B3" s="76"/>
      <c r="C3" s="76"/>
      <c r="D3" s="76"/>
      <c r="E3" s="76"/>
      <c r="F3" s="76"/>
      <c r="G3" s="76"/>
      <c r="H3" s="76"/>
      <c r="I3" s="76"/>
    </row>
    <row r="4" spans="1:9" s="1" customFormat="1" ht="15.75" x14ac:dyDescent="0.25">
      <c r="A4" s="76" t="s">
        <v>20</v>
      </c>
      <c r="B4" s="76"/>
      <c r="C4" s="76"/>
      <c r="D4" s="76"/>
      <c r="E4" s="76"/>
      <c r="F4" s="76"/>
      <c r="G4" s="76"/>
      <c r="H4" s="76"/>
      <c r="I4" s="76"/>
    </row>
    <row r="5" spans="1:9" s="1" customFormat="1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s="1" customFormat="1" ht="15.75" x14ac:dyDescent="0.25">
      <c r="A6" s="2" t="s">
        <v>18</v>
      </c>
      <c r="B6" s="2"/>
      <c r="C6" s="6" t="s">
        <v>19</v>
      </c>
      <c r="D6" s="6"/>
      <c r="E6" s="6"/>
      <c r="F6" s="2"/>
      <c r="G6" s="2"/>
      <c r="H6" s="2"/>
      <c r="I6" s="2"/>
    </row>
    <row r="7" spans="1:9" s="1" customFormat="1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s="1" customFormat="1" ht="15.75" x14ac:dyDescent="0.25">
      <c r="A8" s="77" t="s">
        <v>0</v>
      </c>
      <c r="B8" s="78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/>
      <c r="H8" s="78" t="s">
        <v>8</v>
      </c>
      <c r="I8" s="78" t="s">
        <v>9</v>
      </c>
    </row>
    <row r="9" spans="1:9" s="1" customFormat="1" ht="27.75" customHeight="1" x14ac:dyDescent="0.25">
      <c r="A9" s="77"/>
      <c r="B9" s="78"/>
      <c r="C9" s="78"/>
      <c r="D9" s="78"/>
      <c r="E9" s="78"/>
      <c r="F9" s="12" t="s">
        <v>6</v>
      </c>
      <c r="G9" s="12" t="s">
        <v>7</v>
      </c>
      <c r="H9" s="78"/>
      <c r="I9" s="78"/>
    </row>
    <row r="10" spans="1:9" s="1" customFormat="1" ht="40.5" customHeight="1" x14ac:dyDescent="0.25">
      <c r="A10" s="11" t="s">
        <v>12</v>
      </c>
      <c r="B10" s="4"/>
      <c r="C10" s="4"/>
      <c r="D10" s="4"/>
      <c r="E10" s="4"/>
      <c r="F10" s="4"/>
      <c r="G10" s="4"/>
      <c r="H10" s="4"/>
      <c r="I10" s="4"/>
    </row>
    <row r="11" spans="1:9" s="1" customFormat="1" ht="4.5" customHeight="1" x14ac:dyDescent="0.25">
      <c r="A11" s="7"/>
      <c r="B11" s="4"/>
      <c r="C11" s="4"/>
      <c r="D11" s="4"/>
      <c r="E11" s="4"/>
      <c r="F11" s="4"/>
      <c r="G11" s="4"/>
      <c r="H11" s="4"/>
      <c r="I11" s="4"/>
    </row>
    <row r="12" spans="1:9" s="1" customFormat="1" ht="51.75" customHeight="1" x14ac:dyDescent="0.25">
      <c r="A12" s="11" t="s">
        <v>13</v>
      </c>
      <c r="B12" s="4"/>
      <c r="C12" s="4"/>
      <c r="D12" s="4"/>
      <c r="E12" s="4"/>
      <c r="F12" s="4"/>
      <c r="G12" s="4"/>
      <c r="H12" s="4"/>
      <c r="I12" s="4"/>
    </row>
    <row r="13" spans="1:9" s="1" customFormat="1" ht="19.5" customHeight="1" x14ac:dyDescent="0.25">
      <c r="A13" s="14" t="s">
        <v>21</v>
      </c>
      <c r="B13" s="17" t="s">
        <v>22</v>
      </c>
      <c r="C13" s="20">
        <v>50000</v>
      </c>
      <c r="D13" s="23"/>
      <c r="E13" s="26"/>
      <c r="F13" s="26"/>
      <c r="G13" s="26"/>
      <c r="H13" s="26"/>
      <c r="I13" s="26"/>
    </row>
    <row r="14" spans="1:9" s="1" customFormat="1" ht="13.5" customHeight="1" x14ac:dyDescent="0.25">
      <c r="A14" s="15" t="s">
        <v>21</v>
      </c>
      <c r="B14" s="18" t="s">
        <v>23</v>
      </c>
      <c r="C14" s="21">
        <v>31725</v>
      </c>
      <c r="D14" s="25" t="s">
        <v>24</v>
      </c>
      <c r="E14" s="25" t="s">
        <v>24</v>
      </c>
      <c r="F14" s="25" t="s">
        <v>24</v>
      </c>
      <c r="G14" s="25" t="s">
        <v>24</v>
      </c>
      <c r="H14" s="25" t="s">
        <v>24</v>
      </c>
      <c r="I14" s="25" t="s">
        <v>24</v>
      </c>
    </row>
    <row r="15" spans="1:9" s="1" customFormat="1" ht="17.25" customHeight="1" x14ac:dyDescent="0.25">
      <c r="A15" s="16" t="s">
        <v>21</v>
      </c>
      <c r="B15" s="19" t="s">
        <v>23</v>
      </c>
      <c r="C15" s="22">
        <v>34760</v>
      </c>
      <c r="D15" s="24"/>
      <c r="E15" s="24"/>
      <c r="F15" s="24"/>
      <c r="G15" s="24"/>
      <c r="H15" s="24"/>
      <c r="I15" s="24"/>
    </row>
    <row r="16" spans="1:9" s="1" customFormat="1" ht="15.75" x14ac:dyDescent="0.25">
      <c r="A16" s="7"/>
      <c r="B16" s="4"/>
      <c r="C16" s="4"/>
      <c r="D16" s="4"/>
      <c r="E16" s="4"/>
      <c r="F16" s="4"/>
      <c r="G16" s="4"/>
      <c r="H16" s="4"/>
      <c r="I16" s="4"/>
    </row>
    <row r="17" spans="1:9" s="1" customFormat="1" ht="63" customHeight="1" x14ac:dyDescent="0.25">
      <c r="A17" s="13" t="s">
        <v>14</v>
      </c>
      <c r="B17" s="4"/>
      <c r="C17" s="8"/>
      <c r="D17" s="9"/>
      <c r="E17" s="4"/>
      <c r="F17" s="4"/>
      <c r="G17" s="4"/>
      <c r="H17" s="4"/>
      <c r="I17" s="4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36" customHeight="1" x14ac:dyDescent="0.25">
      <c r="A19" s="73" t="s">
        <v>16</v>
      </c>
      <c r="B19" s="73"/>
      <c r="C19" s="73"/>
      <c r="D19" s="73"/>
      <c r="E19" s="73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5"/>
      <c r="H20" s="5"/>
      <c r="I20" s="2"/>
    </row>
    <row r="21" spans="1:9" x14ac:dyDescent="0.25">
      <c r="A21" s="80" t="s">
        <v>25</v>
      </c>
      <c r="B21" s="80"/>
      <c r="C21" s="2"/>
      <c r="D21" s="2"/>
      <c r="E21" s="2"/>
      <c r="F21" s="2"/>
      <c r="G21" s="80" t="s">
        <v>26</v>
      </c>
      <c r="H21" s="80"/>
      <c r="I21" s="2"/>
    </row>
    <row r="22" spans="1:9" x14ac:dyDescent="0.25">
      <c r="A22" s="79" t="s">
        <v>17</v>
      </c>
      <c r="B22" s="79"/>
      <c r="C22" s="2"/>
      <c r="D22" s="2"/>
      <c r="E22" s="2"/>
      <c r="F22" s="2"/>
      <c r="G22" s="79" t="s">
        <v>10</v>
      </c>
      <c r="H22" s="79"/>
      <c r="I22" s="2"/>
    </row>
    <row r="28" spans="1:9" ht="15.75" x14ac:dyDescent="0.25">
      <c r="A28" s="3" t="s">
        <v>15</v>
      </c>
      <c r="B28" s="1"/>
      <c r="C28" s="1"/>
      <c r="D28" s="1"/>
      <c r="E28" s="1"/>
      <c r="F28" s="1"/>
      <c r="G28" s="1"/>
      <c r="H28" s="1"/>
      <c r="I28" s="1"/>
    </row>
    <row r="29" spans="1:9" ht="6.7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76" t="s">
        <v>11</v>
      </c>
      <c r="B30" s="76"/>
      <c r="C30" s="76"/>
      <c r="D30" s="76"/>
      <c r="E30" s="76"/>
      <c r="F30" s="76"/>
      <c r="G30" s="76"/>
      <c r="H30" s="76"/>
      <c r="I30" s="76"/>
    </row>
    <row r="31" spans="1:9" x14ac:dyDescent="0.25">
      <c r="A31" s="76" t="s">
        <v>27</v>
      </c>
      <c r="B31" s="76"/>
      <c r="C31" s="76"/>
      <c r="D31" s="76"/>
      <c r="E31" s="76"/>
      <c r="F31" s="76"/>
      <c r="G31" s="76"/>
      <c r="H31" s="76"/>
      <c r="I31" s="76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6" t="s">
        <v>19</v>
      </c>
      <c r="D33" s="6"/>
      <c r="E33" s="6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77" t="s">
        <v>0</v>
      </c>
      <c r="B35" s="78" t="s">
        <v>1</v>
      </c>
      <c r="C35" s="78" t="s">
        <v>2</v>
      </c>
      <c r="D35" s="78" t="s">
        <v>3</v>
      </c>
      <c r="E35" s="78" t="s">
        <v>4</v>
      </c>
      <c r="F35" s="78" t="s">
        <v>5</v>
      </c>
      <c r="G35" s="78"/>
      <c r="H35" s="78" t="s">
        <v>8</v>
      </c>
      <c r="I35" s="78" t="s">
        <v>9</v>
      </c>
    </row>
    <row r="36" spans="1:9" ht="24.75" x14ac:dyDescent="0.25">
      <c r="A36" s="77"/>
      <c r="B36" s="78"/>
      <c r="C36" s="78"/>
      <c r="D36" s="78"/>
      <c r="E36" s="78"/>
      <c r="F36" s="12" t="s">
        <v>6</v>
      </c>
      <c r="G36" s="12" t="s">
        <v>7</v>
      </c>
      <c r="H36" s="78"/>
      <c r="I36" s="78"/>
    </row>
    <row r="37" spans="1:9" ht="36.75" x14ac:dyDescent="0.25">
      <c r="A37" s="11" t="s">
        <v>12</v>
      </c>
      <c r="B37" s="4"/>
      <c r="C37" s="4"/>
      <c r="D37" s="4"/>
      <c r="E37" s="4"/>
      <c r="F37" s="4"/>
      <c r="G37" s="4"/>
      <c r="H37" s="4"/>
      <c r="I37" s="4"/>
    </row>
    <row r="38" spans="1:9" ht="3.75" customHeight="1" x14ac:dyDescent="0.25">
      <c r="A38" s="7"/>
      <c r="B38" s="4"/>
      <c r="C38" s="4"/>
      <c r="D38" s="4"/>
      <c r="E38" s="4"/>
      <c r="F38" s="4"/>
      <c r="G38" s="4"/>
      <c r="H38" s="4"/>
      <c r="I38" s="4"/>
    </row>
    <row r="39" spans="1:9" ht="39.75" customHeight="1" x14ac:dyDescent="0.25">
      <c r="A39" s="11" t="s">
        <v>13</v>
      </c>
      <c r="B39" s="4"/>
      <c r="C39" s="4"/>
      <c r="D39" s="4"/>
      <c r="E39" s="4"/>
      <c r="F39" s="4"/>
      <c r="G39" s="4"/>
      <c r="H39" s="4"/>
      <c r="I39" s="4"/>
    </row>
    <row r="40" spans="1:9" ht="15.75" x14ac:dyDescent="0.25">
      <c r="A40" s="14" t="s">
        <v>21</v>
      </c>
      <c r="B40" s="17" t="s">
        <v>22</v>
      </c>
      <c r="C40" s="20">
        <v>50000</v>
      </c>
      <c r="D40" s="23"/>
      <c r="E40" s="26"/>
      <c r="F40" s="26"/>
      <c r="G40" s="26"/>
      <c r="H40" s="26"/>
      <c r="I40" s="26"/>
    </row>
    <row r="41" spans="1:9" x14ac:dyDescent="0.25">
      <c r="A41" s="15" t="s">
        <v>21</v>
      </c>
      <c r="B41" s="18" t="s">
        <v>23</v>
      </c>
      <c r="C41" s="21">
        <v>31725</v>
      </c>
      <c r="D41" s="29"/>
      <c r="E41" s="29"/>
      <c r="F41" s="29"/>
      <c r="G41" s="29"/>
      <c r="H41" s="29"/>
      <c r="I41" s="29"/>
    </row>
    <row r="42" spans="1:9" x14ac:dyDescent="0.25">
      <c r="A42" s="15" t="s">
        <v>21</v>
      </c>
      <c r="B42" s="18" t="s">
        <v>23</v>
      </c>
      <c r="C42" s="21">
        <v>34760</v>
      </c>
      <c r="D42" s="28"/>
      <c r="E42" s="28"/>
      <c r="F42" s="28"/>
      <c r="G42" s="28"/>
      <c r="H42" s="28"/>
      <c r="I42" s="28"/>
    </row>
    <row r="43" spans="1:9" x14ac:dyDescent="0.25">
      <c r="A43" s="15" t="s">
        <v>21</v>
      </c>
      <c r="B43" s="18" t="s">
        <v>23</v>
      </c>
      <c r="C43" s="21">
        <v>32620</v>
      </c>
      <c r="D43" s="25" t="s">
        <v>24</v>
      </c>
      <c r="E43" s="25" t="s">
        <v>24</v>
      </c>
      <c r="F43" s="25" t="s">
        <v>24</v>
      </c>
      <c r="G43" s="25" t="s">
        <v>24</v>
      </c>
      <c r="H43" s="25" t="s">
        <v>24</v>
      </c>
      <c r="I43" s="25" t="s">
        <v>24</v>
      </c>
    </row>
    <row r="44" spans="1:9" x14ac:dyDescent="0.25">
      <c r="A44" s="15" t="s">
        <v>21</v>
      </c>
      <c r="B44" s="18" t="s">
        <v>23</v>
      </c>
      <c r="C44" s="21">
        <v>10547.75</v>
      </c>
      <c r="D44" s="28"/>
      <c r="E44" s="28"/>
      <c r="F44" s="28"/>
      <c r="G44" s="28"/>
      <c r="H44" s="28"/>
      <c r="I44" s="28"/>
    </row>
    <row r="45" spans="1:9" x14ac:dyDescent="0.25">
      <c r="A45" s="16" t="s">
        <v>21</v>
      </c>
      <c r="B45" s="19" t="s">
        <v>23</v>
      </c>
      <c r="C45" s="22">
        <v>14065</v>
      </c>
      <c r="D45" s="24"/>
      <c r="E45" s="24"/>
      <c r="F45" s="24"/>
      <c r="G45" s="24"/>
      <c r="H45" s="24"/>
      <c r="I45" s="24"/>
    </row>
    <row r="46" spans="1:9" ht="4.5" customHeight="1" x14ac:dyDescent="0.25">
      <c r="A46" s="16"/>
      <c r="B46" s="19"/>
      <c r="C46" s="22"/>
      <c r="D46" s="24"/>
      <c r="E46" s="24"/>
      <c r="F46" s="24"/>
      <c r="G46" s="24"/>
      <c r="H46" s="24"/>
      <c r="I46" s="24"/>
    </row>
    <row r="47" spans="1:9" ht="36" customHeight="1" x14ac:dyDescent="0.25">
      <c r="A47" s="27" t="s">
        <v>14</v>
      </c>
      <c r="B47" s="4"/>
      <c r="C47" s="8"/>
      <c r="D47" s="9"/>
      <c r="E47" s="4"/>
      <c r="F47" s="4"/>
      <c r="G47" s="4"/>
      <c r="H47" s="4"/>
      <c r="I47" s="4"/>
    </row>
    <row r="48" spans="1:9" ht="15.75" customHeight="1" x14ac:dyDescent="0.25">
      <c r="A48" s="30" t="s">
        <v>28</v>
      </c>
      <c r="B48" s="18" t="s">
        <v>23</v>
      </c>
      <c r="C48" s="31">
        <v>25000</v>
      </c>
      <c r="D48" s="32"/>
      <c r="E48" s="28"/>
      <c r="F48" s="28"/>
      <c r="G48" s="28"/>
      <c r="H48" s="28"/>
      <c r="I48" s="28"/>
    </row>
    <row r="49" spans="1:9" ht="15.75" customHeight="1" x14ac:dyDescent="0.25">
      <c r="A49" s="30" t="s">
        <v>28</v>
      </c>
      <c r="B49" s="18" t="s">
        <v>23</v>
      </c>
      <c r="C49" s="31">
        <v>24600</v>
      </c>
      <c r="D49" s="25" t="s">
        <v>24</v>
      </c>
      <c r="E49" s="25" t="s">
        <v>24</v>
      </c>
      <c r="F49" s="25" t="s">
        <v>24</v>
      </c>
      <c r="G49" s="25" t="s">
        <v>24</v>
      </c>
      <c r="H49" s="25" t="s">
        <v>24</v>
      </c>
      <c r="I49" s="25" t="s">
        <v>24</v>
      </c>
    </row>
    <row r="50" spans="1:9" ht="15.75" customHeight="1" x14ac:dyDescent="0.25">
      <c r="A50" s="33" t="s">
        <v>28</v>
      </c>
      <c r="B50" s="19" t="s">
        <v>23</v>
      </c>
      <c r="C50" s="34">
        <v>25000</v>
      </c>
      <c r="D50" s="35"/>
      <c r="E50" s="24"/>
      <c r="F50" s="24"/>
      <c r="G50" s="24"/>
      <c r="H50" s="24"/>
      <c r="I50" s="24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73" t="s">
        <v>16</v>
      </c>
      <c r="B52" s="73"/>
      <c r="C52" s="73"/>
      <c r="D52" s="73"/>
      <c r="E52" s="73"/>
      <c r="F52" s="2"/>
      <c r="G52" s="2"/>
      <c r="H52" s="2"/>
      <c r="I52" s="2"/>
    </row>
    <row r="53" spans="1:9" x14ac:dyDescent="0.25">
      <c r="A53" s="10"/>
      <c r="B53" s="10"/>
      <c r="C53" s="10"/>
      <c r="D53" s="10"/>
      <c r="E53" s="10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5"/>
      <c r="H54" s="5"/>
      <c r="I54" s="2"/>
    </row>
    <row r="55" spans="1:9" x14ac:dyDescent="0.25">
      <c r="A55" s="74" t="s">
        <v>31</v>
      </c>
      <c r="B55" s="74"/>
      <c r="C55" s="2"/>
      <c r="D55" s="2"/>
      <c r="E55" s="2"/>
      <c r="F55" s="2"/>
      <c r="G55" s="74" t="s">
        <v>26</v>
      </c>
      <c r="H55" s="74"/>
      <c r="I55" s="2"/>
    </row>
    <row r="56" spans="1:9" x14ac:dyDescent="0.25">
      <c r="A56" s="75" t="s">
        <v>30</v>
      </c>
      <c r="B56" s="75"/>
      <c r="C56" s="2"/>
      <c r="D56" s="2"/>
      <c r="E56" s="2"/>
      <c r="F56" s="2"/>
      <c r="G56" s="75" t="s">
        <v>29</v>
      </c>
      <c r="H56" s="75"/>
      <c r="I56" s="2"/>
    </row>
    <row r="60" spans="1:9" ht="15.75" x14ac:dyDescent="0.25">
      <c r="A60" s="3" t="s">
        <v>15</v>
      </c>
      <c r="B60" s="1"/>
      <c r="C60" s="1"/>
      <c r="D60" s="1"/>
      <c r="E60" s="1"/>
      <c r="F60" s="1"/>
      <c r="G60" s="1"/>
      <c r="H60" s="1"/>
      <c r="I60" s="1"/>
    </row>
    <row r="61" spans="1:9" ht="7.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76" t="s">
        <v>11</v>
      </c>
      <c r="B62" s="76"/>
      <c r="C62" s="76"/>
      <c r="D62" s="76"/>
      <c r="E62" s="76"/>
      <c r="F62" s="76"/>
      <c r="G62" s="76"/>
      <c r="H62" s="76"/>
      <c r="I62" s="76"/>
    </row>
    <row r="63" spans="1:9" x14ac:dyDescent="0.25">
      <c r="A63" s="76" t="s">
        <v>32</v>
      </c>
      <c r="B63" s="76"/>
      <c r="C63" s="76"/>
      <c r="D63" s="76"/>
      <c r="E63" s="76"/>
      <c r="F63" s="76"/>
      <c r="G63" s="76"/>
      <c r="H63" s="76"/>
      <c r="I63" s="76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 t="s">
        <v>18</v>
      </c>
      <c r="B65" s="2"/>
      <c r="C65" s="6" t="s">
        <v>33</v>
      </c>
      <c r="D65" s="6"/>
      <c r="E65" s="6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77" t="s">
        <v>0</v>
      </c>
      <c r="B67" s="78" t="s">
        <v>1</v>
      </c>
      <c r="C67" s="78" t="s">
        <v>2</v>
      </c>
      <c r="D67" s="78" t="s">
        <v>3</v>
      </c>
      <c r="E67" s="78" t="s">
        <v>4</v>
      </c>
      <c r="F67" s="78" t="s">
        <v>5</v>
      </c>
      <c r="G67" s="78"/>
      <c r="H67" s="78" t="s">
        <v>8</v>
      </c>
      <c r="I67" s="78" t="s">
        <v>9</v>
      </c>
    </row>
    <row r="68" spans="1:9" ht="24.75" x14ac:dyDescent="0.25">
      <c r="A68" s="77"/>
      <c r="B68" s="78"/>
      <c r="C68" s="78"/>
      <c r="D68" s="78"/>
      <c r="E68" s="78"/>
      <c r="F68" s="36" t="s">
        <v>6</v>
      </c>
      <c r="G68" s="36" t="s">
        <v>7</v>
      </c>
      <c r="H68" s="78"/>
      <c r="I68" s="78"/>
    </row>
    <row r="69" spans="1:9" ht="27.75" customHeight="1" x14ac:dyDescent="0.25">
      <c r="A69" s="38" t="s">
        <v>34</v>
      </c>
      <c r="B69" s="4"/>
      <c r="C69" s="4"/>
      <c r="D69" s="4"/>
      <c r="E69" s="4"/>
      <c r="F69" s="4"/>
      <c r="G69" s="4"/>
      <c r="H69" s="4"/>
      <c r="I69" s="4"/>
    </row>
    <row r="70" spans="1:9" ht="4.5" customHeight="1" x14ac:dyDescent="0.25">
      <c r="A70" s="7"/>
      <c r="B70" s="4"/>
      <c r="C70" s="4"/>
      <c r="D70" s="4"/>
      <c r="E70" s="4"/>
      <c r="F70" s="4"/>
      <c r="G70" s="4"/>
      <c r="H70" s="4"/>
      <c r="I70" s="4"/>
    </row>
    <row r="71" spans="1:9" ht="39" customHeight="1" x14ac:dyDescent="0.25">
      <c r="A71" s="11" t="s">
        <v>13</v>
      </c>
      <c r="B71" s="4"/>
      <c r="C71" s="4"/>
      <c r="D71" s="4"/>
      <c r="E71" s="4"/>
      <c r="F71" s="4"/>
      <c r="G71" s="4"/>
      <c r="H71" s="4"/>
      <c r="I71" s="4"/>
    </row>
    <row r="72" spans="1:9" ht="15.75" x14ac:dyDescent="0.25">
      <c r="A72" s="14" t="s">
        <v>21</v>
      </c>
      <c r="B72" s="17" t="s">
        <v>22</v>
      </c>
      <c r="C72" s="20">
        <v>50000</v>
      </c>
      <c r="D72" s="23"/>
      <c r="E72" s="26"/>
      <c r="F72" s="26"/>
      <c r="G72" s="26"/>
      <c r="H72" s="26"/>
      <c r="I72" s="26"/>
    </row>
    <row r="73" spans="1:9" x14ac:dyDescent="0.25">
      <c r="A73" s="15" t="s">
        <v>21</v>
      </c>
      <c r="B73" s="18" t="s">
        <v>23</v>
      </c>
      <c r="C73" s="21">
        <v>31725</v>
      </c>
      <c r="D73" s="29"/>
      <c r="E73" s="29"/>
      <c r="F73" s="29"/>
      <c r="G73" s="29"/>
      <c r="H73" s="29"/>
      <c r="I73" s="29"/>
    </row>
    <row r="74" spans="1:9" x14ac:dyDescent="0.25">
      <c r="A74" s="15" t="s">
        <v>21</v>
      </c>
      <c r="B74" s="18" t="s">
        <v>23</v>
      </c>
      <c r="C74" s="21">
        <v>34760</v>
      </c>
      <c r="D74" s="28"/>
      <c r="E74" s="28"/>
      <c r="F74" s="28"/>
      <c r="G74" s="28"/>
      <c r="H74" s="28"/>
      <c r="I74" s="28"/>
    </row>
    <row r="75" spans="1:9" x14ac:dyDescent="0.25">
      <c r="A75" s="15" t="s">
        <v>21</v>
      </c>
      <c r="B75" s="18" t="s">
        <v>23</v>
      </c>
      <c r="C75" s="21">
        <v>32620</v>
      </c>
      <c r="D75" s="29"/>
      <c r="E75" s="29"/>
      <c r="F75" s="29"/>
      <c r="G75" s="29"/>
      <c r="H75" s="29"/>
      <c r="I75" s="29"/>
    </row>
    <row r="76" spans="1:9" x14ac:dyDescent="0.25">
      <c r="A76" s="15" t="s">
        <v>21</v>
      </c>
      <c r="B76" s="18" t="s">
        <v>23</v>
      </c>
      <c r="C76" s="21">
        <v>10547.75</v>
      </c>
      <c r="D76" s="25" t="s">
        <v>24</v>
      </c>
      <c r="E76" s="25" t="s">
        <v>24</v>
      </c>
      <c r="F76" s="25" t="s">
        <v>24</v>
      </c>
      <c r="G76" s="25" t="s">
        <v>24</v>
      </c>
      <c r="H76" s="25" t="s">
        <v>24</v>
      </c>
      <c r="I76" s="25" t="s">
        <v>24</v>
      </c>
    </row>
    <row r="77" spans="1:9" x14ac:dyDescent="0.25">
      <c r="A77" s="15" t="s">
        <v>21</v>
      </c>
      <c r="B77" s="18" t="s">
        <v>23</v>
      </c>
      <c r="C77" s="21">
        <v>14065</v>
      </c>
      <c r="D77" s="28"/>
      <c r="E77" s="28"/>
      <c r="F77" s="28"/>
      <c r="G77" s="28"/>
      <c r="H77" s="28"/>
      <c r="I77" s="28"/>
    </row>
    <row r="78" spans="1:9" x14ac:dyDescent="0.25">
      <c r="A78" s="15" t="s">
        <v>36</v>
      </c>
      <c r="B78" s="18" t="s">
        <v>23</v>
      </c>
      <c r="C78" s="21">
        <v>500000</v>
      </c>
      <c r="D78" s="28"/>
      <c r="E78" s="28"/>
      <c r="F78" s="28"/>
      <c r="G78" s="28"/>
      <c r="H78" s="28"/>
      <c r="I78" s="28"/>
    </row>
    <row r="79" spans="1:9" x14ac:dyDescent="0.25">
      <c r="A79" s="15" t="s">
        <v>21</v>
      </c>
      <c r="B79" s="18" t="s">
        <v>23</v>
      </c>
      <c r="C79" s="21">
        <v>25580</v>
      </c>
      <c r="D79" s="28"/>
      <c r="E79" s="28"/>
      <c r="F79" s="28"/>
      <c r="G79" s="28"/>
      <c r="H79" s="28"/>
      <c r="I79" s="28"/>
    </row>
    <row r="80" spans="1:9" x14ac:dyDescent="0.25">
      <c r="A80" s="15" t="s">
        <v>21</v>
      </c>
      <c r="B80" s="18" t="s">
        <v>23</v>
      </c>
      <c r="C80" s="21">
        <v>30830</v>
      </c>
      <c r="D80" s="28"/>
      <c r="E80" s="28"/>
      <c r="F80" s="28"/>
      <c r="G80" s="28"/>
      <c r="H80" s="28"/>
      <c r="I80" s="28"/>
    </row>
    <row r="81" spans="1:9" x14ac:dyDescent="0.25">
      <c r="A81" s="16" t="s">
        <v>21</v>
      </c>
      <c r="B81" s="19" t="s">
        <v>23</v>
      </c>
      <c r="C81" s="22">
        <v>28340</v>
      </c>
      <c r="D81" s="24"/>
      <c r="E81" s="24"/>
      <c r="F81" s="24"/>
      <c r="G81" s="24"/>
      <c r="H81" s="24"/>
      <c r="I81" s="24"/>
    </row>
    <row r="82" spans="1:9" ht="17.25" customHeight="1" x14ac:dyDescent="0.25">
      <c r="A82" s="41" t="s">
        <v>35</v>
      </c>
      <c r="B82" s="4"/>
      <c r="C82" s="8"/>
      <c r="D82" s="9"/>
      <c r="E82" s="4"/>
      <c r="F82" s="4"/>
      <c r="G82" s="4"/>
      <c r="H82" s="4"/>
      <c r="I82" s="4"/>
    </row>
    <row r="83" spans="1:9" x14ac:dyDescent="0.25">
      <c r="A83" s="30" t="s">
        <v>28</v>
      </c>
      <c r="B83" s="18" t="s">
        <v>23</v>
      </c>
      <c r="C83" s="31">
        <v>25000</v>
      </c>
      <c r="D83" s="32"/>
      <c r="E83" s="28"/>
      <c r="F83" s="28"/>
      <c r="G83" s="28"/>
      <c r="H83" s="28"/>
      <c r="I83" s="28"/>
    </row>
    <row r="84" spans="1:9" x14ac:dyDescent="0.25">
      <c r="A84" s="30" t="s">
        <v>28</v>
      </c>
      <c r="B84" s="18" t="s">
        <v>23</v>
      </c>
      <c r="C84" s="31">
        <v>24600</v>
      </c>
      <c r="D84" s="25" t="s">
        <v>24</v>
      </c>
      <c r="E84" s="25" t="s">
        <v>24</v>
      </c>
      <c r="F84" s="25" t="s">
        <v>24</v>
      </c>
      <c r="G84" s="25" t="s">
        <v>24</v>
      </c>
      <c r="H84" s="25" t="s">
        <v>24</v>
      </c>
      <c r="I84" s="25" t="s">
        <v>24</v>
      </c>
    </row>
    <row r="85" spans="1:9" x14ac:dyDescent="0.25">
      <c r="A85" s="33" t="s">
        <v>28</v>
      </c>
      <c r="B85" s="19" t="s">
        <v>23</v>
      </c>
      <c r="C85" s="34">
        <v>25000</v>
      </c>
      <c r="D85" s="35"/>
      <c r="E85" s="24"/>
      <c r="F85" s="24"/>
      <c r="G85" s="24"/>
      <c r="H85" s="24"/>
      <c r="I85" s="24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73" t="s">
        <v>16</v>
      </c>
      <c r="B87" s="73"/>
      <c r="C87" s="73"/>
      <c r="D87" s="73"/>
      <c r="E87" s="73"/>
      <c r="F87" s="2"/>
      <c r="G87" s="2"/>
      <c r="H87" s="2"/>
      <c r="I87" s="2"/>
    </row>
    <row r="88" spans="1:9" x14ac:dyDescent="0.25">
      <c r="A88" s="37"/>
      <c r="B88" s="37"/>
      <c r="C88" s="37"/>
      <c r="D88" s="37"/>
      <c r="E88" s="37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5"/>
      <c r="H89" s="5"/>
      <c r="I89" s="2"/>
    </row>
    <row r="90" spans="1:9" x14ac:dyDescent="0.25">
      <c r="A90" s="74" t="s">
        <v>25</v>
      </c>
      <c r="B90" s="74"/>
      <c r="C90" s="2"/>
      <c r="D90" s="2"/>
      <c r="E90" s="2"/>
      <c r="F90" s="2"/>
      <c r="G90" s="74" t="s">
        <v>26</v>
      </c>
      <c r="H90" s="74"/>
      <c r="I90" s="2"/>
    </row>
    <row r="91" spans="1:9" x14ac:dyDescent="0.25">
      <c r="A91" s="75" t="s">
        <v>17</v>
      </c>
      <c r="B91" s="75"/>
      <c r="C91" s="2"/>
      <c r="D91" s="2"/>
      <c r="E91" s="2"/>
      <c r="F91" s="2"/>
      <c r="G91" s="75" t="s">
        <v>29</v>
      </c>
      <c r="H91" s="75"/>
      <c r="I91" s="2"/>
    </row>
    <row r="94" spans="1:9" ht="15.75" x14ac:dyDescent="0.25">
      <c r="A94" s="3" t="s">
        <v>15</v>
      </c>
      <c r="B94" s="1"/>
      <c r="C94" s="1"/>
      <c r="D94" s="1"/>
      <c r="E94" s="1"/>
      <c r="F94" s="1"/>
      <c r="G94" s="1"/>
      <c r="H94" s="1"/>
      <c r="I94" s="1"/>
    </row>
    <row r="95" spans="1:9" ht="15.75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76" t="s">
        <v>11</v>
      </c>
      <c r="B96" s="76"/>
      <c r="C96" s="76"/>
      <c r="D96" s="76"/>
      <c r="E96" s="76"/>
      <c r="F96" s="76"/>
      <c r="G96" s="76"/>
      <c r="H96" s="76"/>
      <c r="I96" s="76"/>
    </row>
    <row r="97" spans="1:9" x14ac:dyDescent="0.25">
      <c r="A97" s="76" t="s">
        <v>37</v>
      </c>
      <c r="B97" s="76"/>
      <c r="C97" s="76"/>
      <c r="D97" s="76"/>
      <c r="E97" s="76"/>
      <c r="F97" s="76"/>
      <c r="G97" s="76"/>
      <c r="H97" s="76"/>
      <c r="I97" s="76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 t="s">
        <v>18</v>
      </c>
      <c r="B99" s="2"/>
      <c r="C99" s="6" t="s">
        <v>33</v>
      </c>
      <c r="D99" s="6"/>
      <c r="E99" s="6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77" t="s">
        <v>0</v>
      </c>
      <c r="B101" s="78" t="s">
        <v>1</v>
      </c>
      <c r="C101" s="78" t="s">
        <v>2</v>
      </c>
      <c r="D101" s="78" t="s">
        <v>3</v>
      </c>
      <c r="E101" s="78" t="s">
        <v>4</v>
      </c>
      <c r="F101" s="78" t="s">
        <v>5</v>
      </c>
      <c r="G101" s="78"/>
      <c r="H101" s="78" t="s">
        <v>8</v>
      </c>
      <c r="I101" s="78" t="s">
        <v>9</v>
      </c>
    </row>
    <row r="102" spans="1:9" ht="24.75" x14ac:dyDescent="0.25">
      <c r="A102" s="77"/>
      <c r="B102" s="78"/>
      <c r="C102" s="78"/>
      <c r="D102" s="78"/>
      <c r="E102" s="78"/>
      <c r="F102" s="40" t="s">
        <v>6</v>
      </c>
      <c r="G102" s="40" t="s">
        <v>7</v>
      </c>
      <c r="H102" s="78"/>
      <c r="I102" s="78"/>
    </row>
    <row r="103" spans="1:9" x14ac:dyDescent="0.25">
      <c r="A103" s="38" t="s">
        <v>34</v>
      </c>
      <c r="B103" s="4"/>
      <c r="C103" s="4"/>
      <c r="D103" s="4"/>
      <c r="E103" s="4"/>
      <c r="F103" s="4"/>
      <c r="G103" s="4"/>
      <c r="H103" s="4"/>
      <c r="I103" s="4"/>
    </row>
    <row r="104" spans="1:9" ht="8.25" customHeight="1" x14ac:dyDescent="0.25">
      <c r="A104" s="7"/>
      <c r="B104" s="4"/>
      <c r="C104" s="4"/>
      <c r="D104" s="4"/>
      <c r="E104" s="4"/>
      <c r="F104" s="4"/>
      <c r="G104" s="4"/>
      <c r="H104" s="4"/>
      <c r="I104" s="4"/>
    </row>
    <row r="105" spans="1:9" ht="19.5" customHeight="1" x14ac:dyDescent="0.25">
      <c r="A105" s="45" t="s">
        <v>13</v>
      </c>
      <c r="B105" s="4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14" t="s">
        <v>21</v>
      </c>
      <c r="B106" s="17" t="s">
        <v>22</v>
      </c>
      <c r="C106" s="20">
        <v>50000</v>
      </c>
      <c r="D106" s="23"/>
      <c r="E106" s="26"/>
      <c r="F106" s="26"/>
      <c r="G106" s="26"/>
      <c r="H106" s="26"/>
      <c r="I106" s="26"/>
    </row>
    <row r="107" spans="1:9" x14ac:dyDescent="0.25">
      <c r="A107" s="15" t="s">
        <v>21</v>
      </c>
      <c r="B107" s="18" t="s">
        <v>23</v>
      </c>
      <c r="C107" s="21">
        <v>31725</v>
      </c>
      <c r="D107" s="29"/>
      <c r="E107" s="29"/>
      <c r="F107" s="29"/>
      <c r="G107" s="29"/>
      <c r="H107" s="29"/>
      <c r="I107" s="29"/>
    </row>
    <row r="108" spans="1:9" x14ac:dyDescent="0.25">
      <c r="A108" s="15" t="s">
        <v>21</v>
      </c>
      <c r="B108" s="18" t="s">
        <v>23</v>
      </c>
      <c r="C108" s="21">
        <v>34760</v>
      </c>
      <c r="D108" s="28"/>
      <c r="E108" s="28"/>
      <c r="F108" s="28"/>
      <c r="G108" s="28"/>
      <c r="H108" s="28"/>
      <c r="I108" s="28"/>
    </row>
    <row r="109" spans="1:9" x14ac:dyDescent="0.25">
      <c r="A109" s="15" t="s">
        <v>21</v>
      </c>
      <c r="B109" s="18" t="s">
        <v>23</v>
      </c>
      <c r="C109" s="21">
        <v>32620</v>
      </c>
      <c r="D109" s="29"/>
      <c r="E109" s="29"/>
      <c r="F109" s="29"/>
      <c r="G109" s="29"/>
      <c r="H109" s="29"/>
      <c r="I109" s="29"/>
    </row>
    <row r="110" spans="1:9" x14ac:dyDescent="0.25">
      <c r="A110" s="15" t="s">
        <v>21</v>
      </c>
      <c r="B110" s="18" t="s">
        <v>23</v>
      </c>
      <c r="C110" s="21">
        <v>10547.75</v>
      </c>
      <c r="D110" s="29"/>
      <c r="E110" s="29"/>
      <c r="F110" s="29"/>
      <c r="G110" s="29"/>
      <c r="H110" s="29"/>
      <c r="I110" s="29"/>
    </row>
    <row r="111" spans="1:9" x14ac:dyDescent="0.25">
      <c r="A111" s="15" t="s">
        <v>21</v>
      </c>
      <c r="B111" s="18" t="s">
        <v>23</v>
      </c>
      <c r="C111" s="21">
        <v>14065</v>
      </c>
      <c r="D111" s="28"/>
      <c r="E111" s="28"/>
      <c r="F111" s="28"/>
      <c r="G111" s="28"/>
      <c r="H111" s="28"/>
      <c r="I111" s="28"/>
    </row>
    <row r="112" spans="1:9" x14ac:dyDescent="0.25">
      <c r="A112" s="15" t="s">
        <v>36</v>
      </c>
      <c r="B112" s="18" t="s">
        <v>23</v>
      </c>
      <c r="C112" s="21">
        <v>500000</v>
      </c>
      <c r="D112" s="28"/>
      <c r="E112" s="28"/>
      <c r="F112" s="28"/>
      <c r="G112" s="28"/>
      <c r="H112" s="28"/>
      <c r="I112" s="28"/>
    </row>
    <row r="113" spans="1:9" x14ac:dyDescent="0.25">
      <c r="A113" s="15" t="s">
        <v>21</v>
      </c>
      <c r="B113" s="18" t="s">
        <v>23</v>
      </c>
      <c r="C113" s="21">
        <v>25580</v>
      </c>
      <c r="D113" s="28"/>
      <c r="E113" s="28"/>
      <c r="F113" s="28"/>
      <c r="G113" s="28"/>
      <c r="H113" s="28"/>
      <c r="I113" s="28"/>
    </row>
    <row r="114" spans="1:9" x14ac:dyDescent="0.25">
      <c r="A114" s="15" t="s">
        <v>21</v>
      </c>
      <c r="B114" s="18" t="s">
        <v>23</v>
      </c>
      <c r="C114" s="21">
        <v>30830</v>
      </c>
      <c r="D114" s="25" t="s">
        <v>24</v>
      </c>
      <c r="E114" s="25" t="s">
        <v>24</v>
      </c>
      <c r="F114" s="25" t="s">
        <v>24</v>
      </c>
      <c r="G114" s="25" t="s">
        <v>24</v>
      </c>
      <c r="H114" s="25" t="s">
        <v>24</v>
      </c>
      <c r="I114" s="25" t="s">
        <v>24</v>
      </c>
    </row>
    <row r="115" spans="1:9" ht="15.75" customHeight="1" x14ac:dyDescent="0.25">
      <c r="A115" s="15" t="s">
        <v>21</v>
      </c>
      <c r="B115" s="18" t="s">
        <v>23</v>
      </c>
      <c r="C115" s="21">
        <v>28340</v>
      </c>
      <c r="D115" s="28"/>
      <c r="E115" s="28"/>
      <c r="F115" s="28"/>
      <c r="G115" s="28"/>
      <c r="H115" s="28"/>
      <c r="I115" s="28"/>
    </row>
    <row r="116" spans="1:9" ht="15.75" customHeight="1" x14ac:dyDescent="0.25">
      <c r="A116" s="15" t="s">
        <v>21</v>
      </c>
      <c r="B116" s="18" t="s">
        <v>23</v>
      </c>
      <c r="C116" s="21">
        <v>30480</v>
      </c>
      <c r="D116" s="28"/>
      <c r="E116" s="28"/>
      <c r="F116" s="28"/>
      <c r="G116" s="28"/>
      <c r="H116" s="28"/>
      <c r="I116" s="28"/>
    </row>
    <row r="117" spans="1:9" ht="15.75" customHeight="1" x14ac:dyDescent="0.25">
      <c r="A117" s="15" t="s">
        <v>21</v>
      </c>
      <c r="B117" s="18" t="s">
        <v>23</v>
      </c>
      <c r="C117" s="21">
        <v>32300</v>
      </c>
      <c r="D117" s="28"/>
      <c r="E117" s="28"/>
      <c r="F117" s="28"/>
      <c r="G117" s="28"/>
      <c r="H117" s="28"/>
      <c r="I117" s="28"/>
    </row>
    <row r="118" spans="1:9" ht="15.75" customHeight="1" x14ac:dyDescent="0.25">
      <c r="A118" s="15" t="s">
        <v>21</v>
      </c>
      <c r="B118" s="18" t="s">
        <v>23</v>
      </c>
      <c r="C118" s="21">
        <v>29720</v>
      </c>
      <c r="D118" s="28"/>
      <c r="E118" s="28"/>
      <c r="F118" s="28"/>
      <c r="G118" s="28"/>
      <c r="H118" s="28"/>
      <c r="I118" s="28"/>
    </row>
    <row r="119" spans="1:9" x14ac:dyDescent="0.25">
      <c r="A119" s="44" t="s">
        <v>35</v>
      </c>
      <c r="B119" s="24"/>
      <c r="C119" s="34"/>
      <c r="D119" s="35"/>
      <c r="E119" s="24"/>
      <c r="F119" s="24"/>
      <c r="G119" s="24"/>
      <c r="H119" s="24"/>
      <c r="I119" s="24"/>
    </row>
    <row r="120" spans="1:9" x14ac:dyDescent="0.25">
      <c r="A120" s="30" t="s">
        <v>28</v>
      </c>
      <c r="B120" s="18" t="s">
        <v>23</v>
      </c>
      <c r="C120" s="31">
        <v>25000</v>
      </c>
      <c r="D120" s="32"/>
      <c r="E120" s="28"/>
      <c r="F120" s="28"/>
      <c r="G120" s="28"/>
      <c r="H120" s="28"/>
      <c r="I120" s="28"/>
    </row>
    <row r="121" spans="1:9" x14ac:dyDescent="0.25">
      <c r="A121" s="30" t="s">
        <v>28</v>
      </c>
      <c r="B121" s="18" t="s">
        <v>23</v>
      </c>
      <c r="C121" s="31">
        <v>24600</v>
      </c>
      <c r="D121" s="25" t="s">
        <v>24</v>
      </c>
      <c r="E121" s="25" t="s">
        <v>24</v>
      </c>
      <c r="F121" s="25" t="s">
        <v>24</v>
      </c>
      <c r="G121" s="25" t="s">
        <v>24</v>
      </c>
      <c r="H121" s="25" t="s">
        <v>24</v>
      </c>
      <c r="I121" s="25" t="s">
        <v>24</v>
      </c>
    </row>
    <row r="122" spans="1:9" x14ac:dyDescent="0.25">
      <c r="A122" s="33" t="s">
        <v>28</v>
      </c>
      <c r="B122" s="19" t="s">
        <v>23</v>
      </c>
      <c r="C122" s="34">
        <v>25000</v>
      </c>
      <c r="D122" s="35"/>
      <c r="E122" s="24"/>
      <c r="F122" s="24"/>
      <c r="G122" s="24"/>
      <c r="H122" s="24"/>
      <c r="I122" s="24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73" t="s">
        <v>16</v>
      </c>
      <c r="B124" s="73"/>
      <c r="C124" s="73"/>
      <c r="D124" s="73"/>
      <c r="E124" s="73"/>
      <c r="F124" s="2"/>
      <c r="G124" s="2"/>
      <c r="H124" s="2"/>
      <c r="I124" s="2"/>
    </row>
    <row r="125" spans="1:9" x14ac:dyDescent="0.25">
      <c r="A125" s="39"/>
      <c r="B125" s="39"/>
      <c r="C125" s="39"/>
      <c r="D125" s="39"/>
      <c r="E125" s="39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5"/>
      <c r="H126" s="5"/>
      <c r="I126" s="2"/>
    </row>
    <row r="127" spans="1:9" x14ac:dyDescent="0.25">
      <c r="A127" s="74" t="s">
        <v>38</v>
      </c>
      <c r="B127" s="74"/>
      <c r="C127" s="2"/>
      <c r="D127" s="2"/>
      <c r="E127" s="2"/>
      <c r="F127" s="2"/>
      <c r="G127" s="74" t="s">
        <v>26</v>
      </c>
      <c r="H127" s="74"/>
      <c r="I127" s="2"/>
    </row>
    <row r="128" spans="1:9" x14ac:dyDescent="0.25">
      <c r="A128" s="75" t="s">
        <v>39</v>
      </c>
      <c r="B128" s="75"/>
      <c r="C128" s="2"/>
      <c r="D128" s="2"/>
      <c r="E128" s="2"/>
      <c r="F128" s="2"/>
      <c r="G128" s="75" t="s">
        <v>29</v>
      </c>
      <c r="H128" s="75"/>
      <c r="I128" s="2"/>
    </row>
  </sheetData>
  <mergeCells count="60">
    <mergeCell ref="A87:E87"/>
    <mergeCell ref="A90:B90"/>
    <mergeCell ref="G90:H90"/>
    <mergeCell ref="A91:B91"/>
    <mergeCell ref="G91:H91"/>
    <mergeCell ref="A62:I62"/>
    <mergeCell ref="A63:I63"/>
    <mergeCell ref="A67:A68"/>
    <mergeCell ref="B67:B68"/>
    <mergeCell ref="C67:C68"/>
    <mergeCell ref="D67:D68"/>
    <mergeCell ref="E67:E68"/>
    <mergeCell ref="F67:G67"/>
    <mergeCell ref="H67:H68"/>
    <mergeCell ref="I67:I68"/>
    <mergeCell ref="G22:H22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  <mergeCell ref="A19:E19"/>
    <mergeCell ref="A22:B22"/>
    <mergeCell ref="G21:H21"/>
    <mergeCell ref="A21:B21"/>
    <mergeCell ref="A30:I30"/>
    <mergeCell ref="A31:I31"/>
    <mergeCell ref="A35:A36"/>
    <mergeCell ref="B35:B36"/>
    <mergeCell ref="C35:C36"/>
    <mergeCell ref="D35:D36"/>
    <mergeCell ref="E35:E36"/>
    <mergeCell ref="F35:G35"/>
    <mergeCell ref="H35:H36"/>
    <mergeCell ref="I35:I36"/>
    <mergeCell ref="A52:E52"/>
    <mergeCell ref="A55:B55"/>
    <mergeCell ref="G55:H55"/>
    <mergeCell ref="A56:B56"/>
    <mergeCell ref="G56:H56"/>
    <mergeCell ref="A96:I96"/>
    <mergeCell ref="A97:I97"/>
    <mergeCell ref="A101:A102"/>
    <mergeCell ref="B101:B102"/>
    <mergeCell ref="C101:C102"/>
    <mergeCell ref="D101:D102"/>
    <mergeCell ref="E101:E102"/>
    <mergeCell ref="F101:G101"/>
    <mergeCell ref="H101:H102"/>
    <mergeCell ref="I101:I102"/>
    <mergeCell ref="A124:E124"/>
    <mergeCell ref="A127:B127"/>
    <mergeCell ref="G127:H127"/>
    <mergeCell ref="A128:B128"/>
    <mergeCell ref="G128:H128"/>
  </mergeCells>
  <printOptions horizontalCentered="1"/>
  <pageMargins left="0.7" right="0.7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view="pageBreakPreview" topLeftCell="A31" zoomScaleNormal="100" zoomScaleSheetLayoutView="100" workbookViewId="0">
      <selection activeCell="A33" sqref="A1:J1048576"/>
    </sheetView>
  </sheetViews>
  <sheetFormatPr defaultRowHeight="15" x14ac:dyDescent="0.25"/>
  <cols>
    <col min="1" max="1" width="29" customWidth="1"/>
    <col min="2" max="2" width="19.28515625" customWidth="1"/>
    <col min="3" max="3" width="14.42578125" customWidth="1"/>
    <col min="4" max="4" width="13.42578125" customWidth="1"/>
    <col min="5" max="5" width="17.28515625" customWidth="1"/>
    <col min="6" max="6" width="13.7109375" customWidth="1"/>
    <col min="7" max="7" width="16" customWidth="1"/>
    <col min="8" max="8" width="12" customWidth="1"/>
    <col min="9" max="9" width="16.42578125" customWidth="1"/>
    <col min="11" max="11" width="14.28515625" bestFit="1" customWidth="1"/>
  </cols>
  <sheetData>
    <row r="1" spans="1:9" ht="15.75" x14ac:dyDescent="0.25">
      <c r="A1" s="3" t="s">
        <v>15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76" t="s">
        <v>11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A4" s="76" t="s">
        <v>40</v>
      </c>
      <c r="B4" s="76"/>
      <c r="C4" s="76"/>
      <c r="D4" s="76"/>
      <c r="E4" s="76"/>
      <c r="F4" s="76"/>
      <c r="G4" s="76"/>
      <c r="H4" s="76"/>
      <c r="I4" s="76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18</v>
      </c>
      <c r="B6" s="2"/>
      <c r="C6" s="6" t="s">
        <v>19</v>
      </c>
      <c r="D6" s="6"/>
      <c r="E6" s="6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77" t="s">
        <v>0</v>
      </c>
      <c r="B8" s="78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/>
      <c r="H8" s="78" t="s">
        <v>8</v>
      </c>
      <c r="I8" s="78" t="s">
        <v>9</v>
      </c>
    </row>
    <row r="9" spans="1:9" ht="24.75" x14ac:dyDescent="0.25">
      <c r="A9" s="77"/>
      <c r="B9" s="78"/>
      <c r="C9" s="78"/>
      <c r="D9" s="78"/>
      <c r="E9" s="78"/>
      <c r="F9" s="43" t="s">
        <v>6</v>
      </c>
      <c r="G9" s="43" t="s">
        <v>7</v>
      </c>
      <c r="H9" s="78"/>
      <c r="I9" s="78"/>
    </row>
    <row r="10" spans="1:9" ht="24.75" x14ac:dyDescent="0.25">
      <c r="A10" s="11" t="s">
        <v>12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7"/>
      <c r="B11" s="4"/>
      <c r="C11" s="4"/>
      <c r="D11" s="4"/>
      <c r="E11" s="4"/>
      <c r="F11" s="4"/>
      <c r="G11" s="4"/>
      <c r="H11" s="4"/>
      <c r="I11" s="4"/>
    </row>
    <row r="12" spans="1:9" ht="24.75" x14ac:dyDescent="0.25">
      <c r="A12" s="11" t="s">
        <v>13</v>
      </c>
      <c r="B12" s="4"/>
      <c r="C12" s="4"/>
      <c r="D12" s="4"/>
      <c r="E12" s="4"/>
      <c r="F12" s="4"/>
      <c r="G12" s="4"/>
      <c r="H12" s="4"/>
      <c r="I12" s="4"/>
    </row>
    <row r="13" spans="1:9" ht="15.75" customHeight="1" x14ac:dyDescent="0.25">
      <c r="A13" s="15" t="s">
        <v>21</v>
      </c>
      <c r="B13" s="17" t="s">
        <v>23</v>
      </c>
      <c r="C13" s="20">
        <v>42080</v>
      </c>
      <c r="D13" s="81" t="s">
        <v>24</v>
      </c>
      <c r="E13" s="81" t="s">
        <v>24</v>
      </c>
      <c r="F13" s="81" t="s">
        <v>24</v>
      </c>
      <c r="G13" s="81" t="s">
        <v>24</v>
      </c>
      <c r="H13" s="81" t="s">
        <v>24</v>
      </c>
      <c r="I13" s="81" t="s">
        <v>24</v>
      </c>
    </row>
    <row r="14" spans="1:9" x14ac:dyDescent="0.25">
      <c r="A14" s="15" t="s">
        <v>21</v>
      </c>
      <c r="B14" s="18" t="s">
        <v>23</v>
      </c>
      <c r="C14" s="21">
        <v>36230</v>
      </c>
      <c r="D14" s="82"/>
      <c r="E14" s="82"/>
      <c r="F14" s="82"/>
      <c r="G14" s="82"/>
      <c r="H14" s="82"/>
      <c r="I14" s="82"/>
    </row>
    <row r="15" spans="1:9" x14ac:dyDescent="0.25">
      <c r="A15" s="15"/>
      <c r="B15" s="18"/>
      <c r="C15" s="21"/>
      <c r="D15" s="25"/>
      <c r="E15" s="25"/>
      <c r="F15" s="25"/>
      <c r="G15" s="25"/>
      <c r="H15" s="25"/>
      <c r="I15" s="25"/>
    </row>
    <row r="16" spans="1:9" x14ac:dyDescent="0.25">
      <c r="A16" s="16"/>
      <c r="B16" s="19"/>
      <c r="C16" s="22"/>
      <c r="D16" s="24"/>
      <c r="E16" s="24"/>
      <c r="F16" s="24"/>
      <c r="G16" s="24"/>
      <c r="H16" s="24"/>
      <c r="I16" s="24"/>
    </row>
    <row r="17" spans="1:9" x14ac:dyDescent="0.25">
      <c r="A17" s="7"/>
      <c r="B17" s="4"/>
      <c r="C17" s="4"/>
      <c r="D17" s="4"/>
      <c r="E17" s="4"/>
      <c r="F17" s="4"/>
      <c r="G17" s="4"/>
      <c r="H17" s="4"/>
      <c r="I17" s="4"/>
    </row>
    <row r="18" spans="1:9" ht="24" x14ac:dyDescent="0.25">
      <c r="A18" s="13" t="s">
        <v>14</v>
      </c>
      <c r="B18" s="4"/>
      <c r="C18" s="8"/>
      <c r="D18" s="9"/>
      <c r="E18" s="4"/>
      <c r="F18" s="4"/>
      <c r="G18" s="4"/>
      <c r="H18" s="4"/>
      <c r="I18" s="4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73" t="s">
        <v>16</v>
      </c>
      <c r="B20" s="73"/>
      <c r="C20" s="73"/>
      <c r="D20" s="73"/>
      <c r="E20" s="73"/>
      <c r="F20" s="2"/>
      <c r="G20" s="2"/>
      <c r="H20" s="2"/>
      <c r="I20" s="2"/>
    </row>
    <row r="21" spans="1:9" x14ac:dyDescent="0.25">
      <c r="A21" s="46"/>
      <c r="B21" s="46"/>
      <c r="C21" s="46"/>
      <c r="D21" s="46"/>
      <c r="E21" s="46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5"/>
      <c r="H22" s="5"/>
      <c r="I22" s="2"/>
    </row>
    <row r="23" spans="1:9" ht="15.75" x14ac:dyDescent="0.25">
      <c r="A23" s="83" t="s">
        <v>44</v>
      </c>
      <c r="B23" s="83"/>
      <c r="C23" s="2"/>
      <c r="D23" s="2"/>
      <c r="E23" s="2"/>
      <c r="F23" s="83" t="s">
        <v>26</v>
      </c>
      <c r="G23" s="83"/>
      <c r="H23" s="83"/>
      <c r="I23" s="2"/>
    </row>
    <row r="24" spans="1:9" ht="15.75" x14ac:dyDescent="0.25">
      <c r="A24" s="84" t="s">
        <v>39</v>
      </c>
      <c r="B24" s="84"/>
      <c r="C24" s="2"/>
      <c r="D24" s="2"/>
      <c r="E24" s="2"/>
      <c r="F24" s="84" t="s">
        <v>10</v>
      </c>
      <c r="G24" s="84"/>
      <c r="H24" s="84"/>
      <c r="I24" s="2"/>
    </row>
    <row r="29" spans="1:9" ht="15.75" x14ac:dyDescent="0.25">
      <c r="A29" s="3" t="s">
        <v>15</v>
      </c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76" t="s">
        <v>11</v>
      </c>
      <c r="B31" s="76"/>
      <c r="C31" s="76"/>
      <c r="D31" s="76"/>
      <c r="E31" s="76"/>
      <c r="F31" s="76"/>
      <c r="G31" s="76"/>
      <c r="H31" s="76"/>
      <c r="I31" s="76"/>
    </row>
    <row r="32" spans="1:9" x14ac:dyDescent="0.25">
      <c r="A32" s="76" t="s">
        <v>41</v>
      </c>
      <c r="B32" s="76"/>
      <c r="C32" s="76"/>
      <c r="D32" s="76"/>
      <c r="E32" s="76"/>
      <c r="F32" s="76"/>
      <c r="G32" s="76"/>
      <c r="H32" s="76"/>
      <c r="I32" s="76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18</v>
      </c>
      <c r="B34" s="2"/>
      <c r="C34" s="6" t="s">
        <v>19</v>
      </c>
      <c r="D34" s="6"/>
      <c r="E34" s="6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77" t="s">
        <v>0</v>
      </c>
      <c r="B36" s="78" t="s">
        <v>1</v>
      </c>
      <c r="C36" s="78" t="s">
        <v>2</v>
      </c>
      <c r="D36" s="78" t="s">
        <v>3</v>
      </c>
      <c r="E36" s="78" t="s">
        <v>4</v>
      </c>
      <c r="F36" s="78" t="s">
        <v>5</v>
      </c>
      <c r="G36" s="78"/>
      <c r="H36" s="78" t="s">
        <v>8</v>
      </c>
      <c r="I36" s="78" t="s">
        <v>9</v>
      </c>
    </row>
    <row r="37" spans="1:9" ht="24.75" x14ac:dyDescent="0.25">
      <c r="A37" s="77"/>
      <c r="B37" s="78"/>
      <c r="C37" s="78"/>
      <c r="D37" s="78"/>
      <c r="E37" s="78"/>
      <c r="F37" s="43" t="s">
        <v>6</v>
      </c>
      <c r="G37" s="43" t="s">
        <v>7</v>
      </c>
      <c r="H37" s="78"/>
      <c r="I37" s="78"/>
    </row>
    <row r="38" spans="1:9" ht="24.75" x14ac:dyDescent="0.25">
      <c r="A38" s="11" t="s">
        <v>12</v>
      </c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15" t="s">
        <v>46</v>
      </c>
      <c r="B39" s="18" t="s">
        <v>23</v>
      </c>
      <c r="C39" s="21">
        <v>623719.9</v>
      </c>
      <c r="D39" s="48" t="s">
        <v>24</v>
      </c>
      <c r="E39" s="48" t="s">
        <v>24</v>
      </c>
      <c r="F39" s="48" t="s">
        <v>24</v>
      </c>
      <c r="G39" s="48" t="s">
        <v>24</v>
      </c>
      <c r="H39" s="48" t="s">
        <v>24</v>
      </c>
      <c r="I39" s="48" t="s">
        <v>24</v>
      </c>
    </row>
    <row r="40" spans="1:9" ht="24.75" x14ac:dyDescent="0.25">
      <c r="A40" s="11" t="s">
        <v>13</v>
      </c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15" t="s">
        <v>21</v>
      </c>
      <c r="B41" s="17" t="s">
        <v>23</v>
      </c>
      <c r="C41" s="20">
        <f>42080+36230+25140+19620</f>
        <v>123070</v>
      </c>
      <c r="D41" s="81" t="s">
        <v>24</v>
      </c>
      <c r="E41" s="81" t="s">
        <v>24</v>
      </c>
      <c r="F41" s="81" t="s">
        <v>24</v>
      </c>
      <c r="G41" s="81" t="s">
        <v>24</v>
      </c>
      <c r="H41" s="81" t="s">
        <v>24</v>
      </c>
      <c r="I41" s="81" t="s">
        <v>24</v>
      </c>
    </row>
    <row r="42" spans="1:9" x14ac:dyDescent="0.25">
      <c r="A42" s="47" t="s">
        <v>45</v>
      </c>
      <c r="B42" s="18" t="s">
        <v>23</v>
      </c>
      <c r="C42" s="21">
        <f>14400+13000+13800+10000</f>
        <v>51200</v>
      </c>
      <c r="D42" s="82"/>
      <c r="E42" s="82"/>
      <c r="F42" s="82"/>
      <c r="G42" s="82"/>
      <c r="H42" s="82"/>
      <c r="I42" s="82"/>
    </row>
    <row r="43" spans="1:9" x14ac:dyDescent="0.25">
      <c r="A43" s="16"/>
      <c r="B43" s="19"/>
      <c r="C43" s="22"/>
      <c r="D43" s="24"/>
      <c r="E43" s="24"/>
      <c r="F43" s="24"/>
      <c r="G43" s="24"/>
      <c r="H43" s="24"/>
      <c r="I43" s="24"/>
    </row>
    <row r="44" spans="1:9" x14ac:dyDescent="0.25">
      <c r="A44" s="16"/>
      <c r="B44" s="19"/>
      <c r="C44" s="22"/>
      <c r="D44" s="24"/>
      <c r="E44" s="24"/>
      <c r="F44" s="24"/>
      <c r="G44" s="24"/>
      <c r="H44" s="24"/>
      <c r="I44" s="24"/>
    </row>
    <row r="45" spans="1:9" ht="22.5" x14ac:dyDescent="0.25">
      <c r="A45" s="27" t="s">
        <v>14</v>
      </c>
      <c r="B45" s="4"/>
      <c r="C45" s="8"/>
      <c r="D45" s="9"/>
      <c r="E45" s="4"/>
      <c r="F45" s="4"/>
      <c r="G45" s="4"/>
      <c r="H45" s="4"/>
      <c r="I45" s="4"/>
    </row>
    <row r="46" spans="1:9" x14ac:dyDescent="0.25">
      <c r="A46" s="30"/>
      <c r="B46" s="18"/>
      <c r="C46" s="31"/>
      <c r="D46" s="32"/>
      <c r="E46" s="28"/>
      <c r="F46" s="28"/>
      <c r="G46" s="28"/>
      <c r="H46" s="28"/>
      <c r="I46" s="28"/>
    </row>
    <row r="47" spans="1:9" x14ac:dyDescent="0.25">
      <c r="A47" s="30"/>
      <c r="B47" s="18"/>
      <c r="C47" s="31"/>
      <c r="D47" s="25"/>
      <c r="E47" s="25"/>
      <c r="F47" s="25"/>
      <c r="G47" s="25"/>
      <c r="H47" s="25"/>
      <c r="I47" s="25"/>
    </row>
    <row r="48" spans="1:9" x14ac:dyDescent="0.25">
      <c r="A48" s="33"/>
      <c r="B48" s="19"/>
      <c r="C48" s="34"/>
      <c r="D48" s="35"/>
      <c r="E48" s="24"/>
      <c r="F48" s="24"/>
      <c r="G48" s="24"/>
      <c r="H48" s="24"/>
      <c r="I48" s="24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73" t="s">
        <v>16</v>
      </c>
      <c r="B50" s="73"/>
      <c r="C50" s="73"/>
      <c r="D50" s="73"/>
      <c r="E50" s="73"/>
      <c r="F50" s="2"/>
      <c r="G50" s="2"/>
      <c r="H50" s="2"/>
      <c r="I50" s="2"/>
    </row>
    <row r="51" spans="1:9" x14ac:dyDescent="0.25">
      <c r="A51" s="42"/>
      <c r="B51" s="42"/>
      <c r="C51" s="42"/>
      <c r="D51" s="42"/>
      <c r="E51" s="4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5"/>
      <c r="H52" s="5"/>
      <c r="I52" s="2"/>
    </row>
    <row r="53" spans="1:9" ht="15.75" x14ac:dyDescent="0.25">
      <c r="A53" s="83" t="s">
        <v>44</v>
      </c>
      <c r="B53" s="83"/>
      <c r="C53" s="2"/>
      <c r="D53" s="2"/>
      <c r="E53" s="2"/>
      <c r="F53" s="83" t="s">
        <v>26</v>
      </c>
      <c r="G53" s="83"/>
      <c r="H53" s="83"/>
      <c r="I53" s="2"/>
    </row>
    <row r="54" spans="1:9" ht="15.75" x14ac:dyDescent="0.25">
      <c r="A54" s="84" t="s">
        <v>39</v>
      </c>
      <c r="B54" s="84"/>
      <c r="C54" s="2"/>
      <c r="D54" s="2"/>
      <c r="E54" s="2"/>
      <c r="F54" s="84" t="s">
        <v>10</v>
      </c>
      <c r="G54" s="84"/>
      <c r="H54" s="84"/>
      <c r="I54" s="2"/>
    </row>
    <row r="58" spans="1:9" ht="15.75" x14ac:dyDescent="0.25">
      <c r="A58" s="3" t="s">
        <v>15</v>
      </c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76" t="s">
        <v>11</v>
      </c>
      <c r="B60" s="76"/>
      <c r="C60" s="76"/>
      <c r="D60" s="76"/>
      <c r="E60" s="76"/>
      <c r="F60" s="76"/>
      <c r="G60" s="76"/>
      <c r="H60" s="76"/>
      <c r="I60" s="76"/>
    </row>
    <row r="61" spans="1:9" x14ac:dyDescent="0.25">
      <c r="A61" s="76" t="s">
        <v>42</v>
      </c>
      <c r="B61" s="76"/>
      <c r="C61" s="76"/>
      <c r="D61" s="76"/>
      <c r="E61" s="76"/>
      <c r="F61" s="76"/>
      <c r="G61" s="76"/>
      <c r="H61" s="76"/>
      <c r="I61" s="76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 t="s">
        <v>18</v>
      </c>
      <c r="B63" s="2"/>
      <c r="C63" s="6" t="s">
        <v>33</v>
      </c>
      <c r="D63" s="6"/>
      <c r="E63" s="6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77" t="s">
        <v>0</v>
      </c>
      <c r="B65" s="78" t="s">
        <v>1</v>
      </c>
      <c r="C65" s="78" t="s">
        <v>2</v>
      </c>
      <c r="D65" s="78" t="s">
        <v>3</v>
      </c>
      <c r="E65" s="78" t="s">
        <v>4</v>
      </c>
      <c r="F65" s="78" t="s">
        <v>5</v>
      </c>
      <c r="G65" s="78"/>
      <c r="H65" s="78" t="s">
        <v>8</v>
      </c>
      <c r="I65" s="78" t="s">
        <v>9</v>
      </c>
    </row>
    <row r="66" spans="1:9" ht="24.75" x14ac:dyDescent="0.25">
      <c r="A66" s="77"/>
      <c r="B66" s="78"/>
      <c r="C66" s="78"/>
      <c r="D66" s="78"/>
      <c r="E66" s="78"/>
      <c r="F66" s="43" t="s">
        <v>6</v>
      </c>
      <c r="G66" s="43" t="s">
        <v>7</v>
      </c>
      <c r="H66" s="78"/>
      <c r="I66" s="78"/>
    </row>
    <row r="67" spans="1:9" ht="30.75" customHeight="1" x14ac:dyDescent="0.25">
      <c r="A67" s="50" t="s">
        <v>12</v>
      </c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15" t="s">
        <v>46</v>
      </c>
      <c r="B68" s="18" t="s">
        <v>23</v>
      </c>
      <c r="C68" s="21">
        <v>623719.9</v>
      </c>
      <c r="D68" s="48" t="s">
        <v>24</v>
      </c>
      <c r="E68" s="48" t="s">
        <v>24</v>
      </c>
      <c r="F68" s="48" t="s">
        <v>24</v>
      </c>
      <c r="G68" s="48" t="s">
        <v>24</v>
      </c>
      <c r="H68" s="48" t="s">
        <v>24</v>
      </c>
      <c r="I68" s="48" t="s">
        <v>24</v>
      </c>
    </row>
    <row r="69" spans="1:9" ht="32.25" customHeight="1" x14ac:dyDescent="0.25">
      <c r="A69" s="50" t="s">
        <v>13</v>
      </c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15" t="s">
        <v>21</v>
      </c>
      <c r="B70" s="17" t="s">
        <v>23</v>
      </c>
      <c r="C70" s="20">
        <f>42080+36230+25140+19620</f>
        <v>123070</v>
      </c>
      <c r="D70" s="52"/>
      <c r="E70" s="52"/>
      <c r="F70" s="52"/>
      <c r="G70" s="52"/>
      <c r="H70" s="52"/>
      <c r="I70" s="52"/>
    </row>
    <row r="71" spans="1:9" x14ac:dyDescent="0.25">
      <c r="A71" s="51" t="s">
        <v>45</v>
      </c>
      <c r="B71" s="18" t="s">
        <v>23</v>
      </c>
      <c r="C71" s="21">
        <f>14400+13000+13800+10000</f>
        <v>51200</v>
      </c>
      <c r="D71" s="49" t="s">
        <v>24</v>
      </c>
      <c r="E71" s="49" t="s">
        <v>24</v>
      </c>
      <c r="F71" s="49" t="s">
        <v>24</v>
      </c>
      <c r="G71" s="49" t="s">
        <v>24</v>
      </c>
      <c r="H71" s="49" t="s">
        <v>24</v>
      </c>
      <c r="I71" s="49" t="s">
        <v>24</v>
      </c>
    </row>
    <row r="72" spans="1:9" ht="20.25" customHeight="1" x14ac:dyDescent="0.25">
      <c r="A72" s="47" t="s">
        <v>47</v>
      </c>
      <c r="B72" s="18" t="s">
        <v>23</v>
      </c>
      <c r="C72" s="21">
        <f>309365+300065+10600+26880</f>
        <v>646910</v>
      </c>
      <c r="D72" s="49"/>
      <c r="E72" s="49"/>
      <c r="F72" s="49"/>
      <c r="G72" s="49"/>
      <c r="H72" s="49"/>
      <c r="I72" s="49"/>
    </row>
    <row r="73" spans="1:9" x14ac:dyDescent="0.25">
      <c r="A73" s="47"/>
      <c r="B73" s="18"/>
      <c r="C73" s="21"/>
      <c r="D73" s="49"/>
      <c r="E73" s="49"/>
      <c r="F73" s="49"/>
      <c r="G73" s="49"/>
      <c r="H73" s="49"/>
      <c r="I73" s="49"/>
    </row>
    <row r="74" spans="1:9" x14ac:dyDescent="0.25">
      <c r="A74" s="16"/>
      <c r="B74" s="19"/>
      <c r="C74" s="22"/>
      <c r="D74" s="24"/>
      <c r="E74" s="24"/>
      <c r="F74" s="24"/>
      <c r="G74" s="24"/>
      <c r="H74" s="24"/>
      <c r="I74" s="24"/>
    </row>
    <row r="75" spans="1:9" ht="25.5" customHeight="1" x14ac:dyDescent="0.25">
      <c r="A75" s="27" t="s">
        <v>14</v>
      </c>
      <c r="B75" s="4"/>
      <c r="C75" s="8"/>
      <c r="D75" s="9"/>
      <c r="E75" s="4"/>
      <c r="F75" s="4"/>
      <c r="G75" s="4"/>
      <c r="H75" s="4"/>
      <c r="I75" s="4"/>
    </row>
    <row r="76" spans="1:9" x14ac:dyDescent="0.25">
      <c r="A76" s="30"/>
      <c r="B76" s="18"/>
      <c r="C76" s="31"/>
      <c r="D76" s="32"/>
      <c r="E76" s="28"/>
      <c r="F76" s="28"/>
      <c r="G76" s="28"/>
      <c r="H76" s="28"/>
      <c r="I76" s="28"/>
    </row>
    <row r="77" spans="1:9" x14ac:dyDescent="0.25">
      <c r="A77" s="30"/>
      <c r="B77" s="18"/>
      <c r="C77" s="31"/>
      <c r="D77" s="25"/>
      <c r="E77" s="25"/>
      <c r="F77" s="25"/>
      <c r="G77" s="25"/>
      <c r="H77" s="25"/>
      <c r="I77" s="25"/>
    </row>
    <row r="78" spans="1:9" x14ac:dyDescent="0.25">
      <c r="A78" s="33"/>
      <c r="B78" s="19"/>
      <c r="C78" s="34"/>
      <c r="D78" s="35"/>
      <c r="E78" s="24"/>
      <c r="F78" s="24"/>
      <c r="G78" s="24"/>
      <c r="H78" s="24"/>
      <c r="I78" s="24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73" t="s">
        <v>16</v>
      </c>
      <c r="B80" s="73"/>
      <c r="C80" s="73"/>
      <c r="D80" s="73"/>
      <c r="E80" s="73"/>
      <c r="F80" s="2"/>
      <c r="G80" s="2"/>
      <c r="H80" s="2"/>
      <c r="I80" s="2"/>
    </row>
    <row r="81" spans="1:9" x14ac:dyDescent="0.25">
      <c r="A81" s="42"/>
      <c r="B81" s="42"/>
      <c r="C81" s="42"/>
      <c r="D81" s="42"/>
      <c r="E81" s="4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5"/>
      <c r="H82" s="5"/>
      <c r="I82" s="2"/>
    </row>
    <row r="83" spans="1:9" ht="15.75" x14ac:dyDescent="0.25">
      <c r="A83" s="83" t="s">
        <v>44</v>
      </c>
      <c r="B83" s="83"/>
      <c r="C83" s="2"/>
      <c r="D83" s="2"/>
      <c r="E83" s="2"/>
      <c r="F83" s="83" t="s">
        <v>26</v>
      </c>
      <c r="G83" s="83"/>
      <c r="H83" s="83"/>
      <c r="I83" s="2"/>
    </row>
    <row r="84" spans="1:9" ht="15.75" x14ac:dyDescent="0.25">
      <c r="A84" s="84" t="s">
        <v>39</v>
      </c>
      <c r="B84" s="84"/>
      <c r="C84" s="2"/>
      <c r="D84" s="2"/>
      <c r="E84" s="2"/>
      <c r="F84" s="84" t="s">
        <v>10</v>
      </c>
      <c r="G84" s="84"/>
      <c r="H84" s="84"/>
      <c r="I84" s="2"/>
    </row>
    <row r="88" spans="1:9" ht="15.75" x14ac:dyDescent="0.25">
      <c r="A88" s="3" t="s">
        <v>15</v>
      </c>
      <c r="B88" s="1"/>
      <c r="C88" s="1"/>
      <c r="D88" s="1"/>
      <c r="E88" s="1"/>
      <c r="F88" s="1"/>
      <c r="G88" s="1"/>
      <c r="H88" s="1"/>
      <c r="I88" s="1"/>
    </row>
    <row r="89" spans="1:9" ht="15.75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76" t="s">
        <v>11</v>
      </c>
      <c r="B90" s="76"/>
      <c r="C90" s="76"/>
      <c r="D90" s="76"/>
      <c r="E90" s="76"/>
      <c r="F90" s="76"/>
      <c r="G90" s="76"/>
      <c r="H90" s="76"/>
      <c r="I90" s="76"/>
    </row>
    <row r="91" spans="1:9" x14ac:dyDescent="0.25">
      <c r="A91" s="76" t="s">
        <v>43</v>
      </c>
      <c r="B91" s="76"/>
      <c r="C91" s="76"/>
      <c r="D91" s="76"/>
      <c r="E91" s="76"/>
      <c r="F91" s="76"/>
      <c r="G91" s="76"/>
      <c r="H91" s="76"/>
      <c r="I91" s="76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 t="s">
        <v>18</v>
      </c>
      <c r="B93" s="2"/>
      <c r="C93" s="6" t="s">
        <v>33</v>
      </c>
      <c r="D93" s="6"/>
      <c r="E93" s="6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77" t="s">
        <v>0</v>
      </c>
      <c r="B95" s="78" t="s">
        <v>1</v>
      </c>
      <c r="C95" s="78" t="s">
        <v>2</v>
      </c>
      <c r="D95" s="78" t="s">
        <v>3</v>
      </c>
      <c r="E95" s="78" t="s">
        <v>4</v>
      </c>
      <c r="F95" s="78" t="s">
        <v>5</v>
      </c>
      <c r="G95" s="78"/>
      <c r="H95" s="78" t="s">
        <v>8</v>
      </c>
      <c r="I95" s="78" t="s">
        <v>9</v>
      </c>
    </row>
    <row r="96" spans="1:9" ht="24.75" x14ac:dyDescent="0.25">
      <c r="A96" s="77"/>
      <c r="B96" s="78"/>
      <c r="C96" s="78"/>
      <c r="D96" s="78"/>
      <c r="E96" s="78"/>
      <c r="F96" s="43" t="s">
        <v>6</v>
      </c>
      <c r="G96" s="43" t="s">
        <v>7</v>
      </c>
      <c r="H96" s="78"/>
      <c r="I96" s="78"/>
    </row>
    <row r="97" spans="1:11" ht="22.5" x14ac:dyDescent="0.25">
      <c r="A97" s="50" t="s">
        <v>12</v>
      </c>
      <c r="B97" s="4"/>
      <c r="C97" s="4"/>
      <c r="D97" s="4"/>
      <c r="E97" s="4"/>
      <c r="F97" s="4"/>
      <c r="G97" s="4"/>
      <c r="H97" s="4"/>
      <c r="I97" s="4"/>
    </row>
    <row r="98" spans="1:11" x14ac:dyDescent="0.25">
      <c r="A98" s="15" t="s">
        <v>46</v>
      </c>
      <c r="B98" s="18" t="s">
        <v>23</v>
      </c>
      <c r="C98" s="21">
        <v>623719.9</v>
      </c>
      <c r="D98" s="48" t="s">
        <v>24</v>
      </c>
      <c r="E98" s="48" t="s">
        <v>24</v>
      </c>
      <c r="F98" s="48" t="s">
        <v>24</v>
      </c>
      <c r="G98" s="48" t="s">
        <v>24</v>
      </c>
      <c r="H98" s="48" t="s">
        <v>24</v>
      </c>
      <c r="I98" s="48" t="s">
        <v>24</v>
      </c>
    </row>
    <row r="99" spans="1:11" ht="22.5" x14ac:dyDescent="0.25">
      <c r="A99" s="50" t="s">
        <v>13</v>
      </c>
      <c r="B99" s="4"/>
      <c r="C99" s="4"/>
      <c r="D99" s="4"/>
      <c r="E99" s="4"/>
      <c r="F99" s="4"/>
      <c r="G99" s="4"/>
      <c r="H99" s="4"/>
      <c r="I99" s="4"/>
      <c r="K99" s="55">
        <f>4924800-2231380</f>
        <v>2693420</v>
      </c>
    </row>
    <row r="100" spans="1:11" x14ac:dyDescent="0.25">
      <c r="A100" s="15" t="s">
        <v>21</v>
      </c>
      <c r="B100" s="17" t="s">
        <v>23</v>
      </c>
      <c r="C100" s="20">
        <f>42080+36230+25140+19620+23300+9975+12100+20800</f>
        <v>189245</v>
      </c>
      <c r="D100" s="85" t="s">
        <v>24</v>
      </c>
      <c r="E100" s="86"/>
      <c r="F100" s="86"/>
      <c r="G100" s="86"/>
      <c r="H100" s="86"/>
      <c r="I100" s="87"/>
    </row>
    <row r="101" spans="1:11" x14ac:dyDescent="0.25">
      <c r="A101" s="51" t="s">
        <v>45</v>
      </c>
      <c r="B101" s="18" t="s">
        <v>23</v>
      </c>
      <c r="C101" s="21">
        <f>14400+13000+13800+10000+11200+5200+5200+7000</f>
        <v>79800</v>
      </c>
      <c r="D101" s="88"/>
      <c r="E101" s="89"/>
      <c r="F101" s="89"/>
      <c r="G101" s="89"/>
      <c r="H101" s="89"/>
      <c r="I101" s="90"/>
    </row>
    <row r="102" spans="1:11" ht="22.5" x14ac:dyDescent="0.25">
      <c r="A102" s="47" t="s">
        <v>47</v>
      </c>
      <c r="B102" s="18" t="s">
        <v>23</v>
      </c>
      <c r="C102" s="21">
        <f>309365+300065+10600+26880+10155+31950+13570+16340+39210</f>
        <v>758135</v>
      </c>
      <c r="D102" s="88"/>
      <c r="E102" s="89"/>
      <c r="F102" s="89"/>
      <c r="G102" s="89"/>
      <c r="H102" s="89"/>
      <c r="I102" s="90"/>
    </row>
    <row r="103" spans="1:11" x14ac:dyDescent="0.25">
      <c r="A103" s="47" t="s">
        <v>48</v>
      </c>
      <c r="B103" s="18" t="s">
        <v>23</v>
      </c>
      <c r="C103" s="21">
        <v>21570</v>
      </c>
      <c r="D103" s="88"/>
      <c r="E103" s="89"/>
      <c r="F103" s="89"/>
      <c r="G103" s="89"/>
      <c r="H103" s="89"/>
      <c r="I103" s="90"/>
    </row>
    <row r="104" spans="1:11" x14ac:dyDescent="0.25">
      <c r="A104" s="47" t="s">
        <v>49</v>
      </c>
      <c r="B104" s="18" t="s">
        <v>23</v>
      </c>
      <c r="C104" s="21">
        <v>2940000</v>
      </c>
      <c r="D104" s="88"/>
      <c r="E104" s="89"/>
      <c r="F104" s="89"/>
      <c r="G104" s="89"/>
      <c r="H104" s="89"/>
      <c r="I104" s="90"/>
    </row>
    <row r="105" spans="1:11" x14ac:dyDescent="0.25">
      <c r="A105" s="47" t="s">
        <v>50</v>
      </c>
      <c r="B105" s="18" t="s">
        <v>23</v>
      </c>
      <c r="C105" s="21">
        <v>207823.81</v>
      </c>
      <c r="D105" s="88"/>
      <c r="E105" s="89"/>
      <c r="F105" s="89"/>
      <c r="G105" s="89"/>
      <c r="H105" s="89"/>
      <c r="I105" s="90"/>
    </row>
    <row r="106" spans="1:11" x14ac:dyDescent="0.25">
      <c r="A106" s="16"/>
      <c r="B106" s="19"/>
      <c r="C106" s="22"/>
      <c r="D106" s="24"/>
      <c r="E106" s="24"/>
      <c r="F106" s="24"/>
      <c r="G106" s="24"/>
      <c r="H106" s="24"/>
      <c r="I106" s="24"/>
    </row>
    <row r="107" spans="1:11" ht="22.5" x14ac:dyDescent="0.25">
      <c r="A107" s="27" t="s">
        <v>14</v>
      </c>
      <c r="B107" s="4"/>
      <c r="C107" s="8"/>
      <c r="D107" s="9"/>
      <c r="E107" s="4"/>
      <c r="F107" s="4"/>
      <c r="G107" s="4"/>
      <c r="H107" s="4"/>
      <c r="I107" s="4"/>
    </row>
    <row r="108" spans="1:11" x14ac:dyDescent="0.25">
      <c r="A108" s="30"/>
      <c r="B108" s="18"/>
      <c r="C108" s="31"/>
      <c r="D108" s="32"/>
      <c r="E108" s="28"/>
      <c r="F108" s="28"/>
      <c r="G108" s="28"/>
      <c r="H108" s="28"/>
      <c r="I108" s="28"/>
    </row>
    <row r="109" spans="1:11" x14ac:dyDescent="0.25">
      <c r="A109" s="30"/>
      <c r="B109" s="18"/>
      <c r="C109" s="31"/>
      <c r="D109" s="25"/>
      <c r="E109" s="25"/>
      <c r="F109" s="25"/>
      <c r="G109" s="25"/>
      <c r="H109" s="25"/>
      <c r="I109" s="25"/>
    </row>
    <row r="110" spans="1:11" x14ac:dyDescent="0.25">
      <c r="A110" s="33"/>
      <c r="B110" s="19"/>
      <c r="C110" s="34"/>
      <c r="D110" s="35"/>
      <c r="E110" s="24"/>
      <c r="F110" s="24"/>
      <c r="G110" s="24"/>
      <c r="H110" s="24"/>
      <c r="I110" s="24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11" x14ac:dyDescent="0.25">
      <c r="A112" s="73" t="s">
        <v>16</v>
      </c>
      <c r="B112" s="73"/>
      <c r="C112" s="73"/>
      <c r="D112" s="73"/>
      <c r="E112" s="73"/>
      <c r="F112" s="2"/>
      <c r="G112" s="2"/>
      <c r="H112" s="2"/>
      <c r="I112" s="2"/>
    </row>
    <row r="113" spans="1:9" x14ac:dyDescent="0.25">
      <c r="A113" s="42"/>
      <c r="B113" s="42"/>
      <c r="C113" s="42"/>
      <c r="D113" s="42"/>
      <c r="E113" s="4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5"/>
      <c r="H114" s="5"/>
      <c r="I114" s="2"/>
    </row>
    <row r="115" spans="1:9" x14ac:dyDescent="0.25">
      <c r="A115" s="74" t="s">
        <v>51</v>
      </c>
      <c r="B115" s="74"/>
      <c r="C115" s="2"/>
      <c r="D115" s="2"/>
      <c r="E115" s="2"/>
      <c r="F115" s="2"/>
      <c r="G115" s="74" t="s">
        <v>26</v>
      </c>
      <c r="H115" s="74"/>
      <c r="I115" s="2"/>
    </row>
    <row r="116" spans="1:9" x14ac:dyDescent="0.25">
      <c r="A116" s="75" t="s">
        <v>52</v>
      </c>
      <c r="B116" s="75"/>
      <c r="C116" s="2"/>
      <c r="D116" s="2"/>
      <c r="E116" s="2"/>
      <c r="F116" s="2"/>
      <c r="G116" s="75" t="s">
        <v>29</v>
      </c>
      <c r="H116" s="75"/>
      <c r="I116" s="2"/>
    </row>
  </sheetData>
  <mergeCells count="73">
    <mergeCell ref="D100:I105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  <mergeCell ref="A54:B54"/>
    <mergeCell ref="A60:I60"/>
    <mergeCell ref="A32:I32"/>
    <mergeCell ref="A36:A37"/>
    <mergeCell ref="B36:B37"/>
    <mergeCell ref="I36:I37"/>
    <mergeCell ref="F53:H53"/>
    <mergeCell ref="F54:H54"/>
    <mergeCell ref="A50:E50"/>
    <mergeCell ref="A53:B53"/>
    <mergeCell ref="I41:I42"/>
    <mergeCell ref="D41:D42"/>
    <mergeCell ref="E41:E42"/>
    <mergeCell ref="F41:F42"/>
    <mergeCell ref="G41:G42"/>
    <mergeCell ref="H41:H42"/>
    <mergeCell ref="C36:C37"/>
    <mergeCell ref="D36:D37"/>
    <mergeCell ref="E36:E37"/>
    <mergeCell ref="F36:G36"/>
    <mergeCell ref="H36:H37"/>
    <mergeCell ref="A91:I91"/>
    <mergeCell ref="F95:G95"/>
    <mergeCell ref="H95:H96"/>
    <mergeCell ref="I95:I96"/>
    <mergeCell ref="A80:E80"/>
    <mergeCell ref="A83:B83"/>
    <mergeCell ref="A84:B84"/>
    <mergeCell ref="A90:I90"/>
    <mergeCell ref="F84:H84"/>
    <mergeCell ref="F83:H83"/>
    <mergeCell ref="A95:A96"/>
    <mergeCell ref="B95:B96"/>
    <mergeCell ref="C95:C96"/>
    <mergeCell ref="D95:D96"/>
    <mergeCell ref="E95:E96"/>
    <mergeCell ref="A61:I61"/>
    <mergeCell ref="A65:A66"/>
    <mergeCell ref="B65:B66"/>
    <mergeCell ref="C65:C66"/>
    <mergeCell ref="D65:D66"/>
    <mergeCell ref="E65:E66"/>
    <mergeCell ref="F65:G65"/>
    <mergeCell ref="H65:H66"/>
    <mergeCell ref="I65:I66"/>
    <mergeCell ref="A112:E112"/>
    <mergeCell ref="A115:B115"/>
    <mergeCell ref="G115:H115"/>
    <mergeCell ref="A116:B116"/>
    <mergeCell ref="G116:H116"/>
    <mergeCell ref="I13:I14"/>
    <mergeCell ref="A20:E20"/>
    <mergeCell ref="A23:B23"/>
    <mergeCell ref="A24:B24"/>
    <mergeCell ref="A31:I31"/>
    <mergeCell ref="F23:H23"/>
    <mergeCell ref="F24:H24"/>
    <mergeCell ref="D13:D14"/>
    <mergeCell ref="E13:E14"/>
    <mergeCell ref="F13:F14"/>
    <mergeCell ref="G13:G14"/>
    <mergeCell ref="H13:H14"/>
  </mergeCells>
  <pageMargins left="0.7" right="0.7" top="0.75" bottom="0.75" header="0.3" footer="0.3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9"/>
  <sheetViews>
    <sheetView view="pageBreakPreview" topLeftCell="A28" zoomScale="90" zoomScaleNormal="100" zoomScaleSheetLayoutView="90" workbookViewId="0">
      <selection activeCell="A109" sqref="A109"/>
    </sheetView>
  </sheetViews>
  <sheetFormatPr defaultRowHeight="15" x14ac:dyDescent="0.25"/>
  <cols>
    <col min="1" max="1" width="29" customWidth="1"/>
    <col min="2" max="2" width="19.28515625" customWidth="1"/>
    <col min="3" max="3" width="14.42578125" customWidth="1"/>
    <col min="4" max="4" width="13.42578125" customWidth="1"/>
    <col min="5" max="5" width="17.28515625" customWidth="1"/>
    <col min="6" max="6" width="13.7109375" customWidth="1"/>
    <col min="7" max="7" width="16" customWidth="1"/>
    <col min="8" max="8" width="12" customWidth="1"/>
    <col min="9" max="9" width="16.42578125" customWidth="1"/>
    <col min="10" max="10" width="12.140625" bestFit="1" customWidth="1"/>
    <col min="11" max="11" width="11.140625" bestFit="1" customWidth="1"/>
  </cols>
  <sheetData>
    <row r="1" spans="1:9" ht="15.75" x14ac:dyDescent="0.25">
      <c r="A1" s="3" t="s">
        <v>15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76" t="s">
        <v>11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A4" s="76" t="s">
        <v>53</v>
      </c>
      <c r="B4" s="76"/>
      <c r="C4" s="76"/>
      <c r="D4" s="76"/>
      <c r="E4" s="76"/>
      <c r="F4" s="76"/>
      <c r="G4" s="76"/>
      <c r="H4" s="76"/>
      <c r="I4" s="76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18</v>
      </c>
      <c r="B6" s="2"/>
      <c r="C6" s="6" t="s">
        <v>19</v>
      </c>
      <c r="D6" s="6"/>
      <c r="E6" s="6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77" t="s">
        <v>0</v>
      </c>
      <c r="B8" s="78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/>
      <c r="H8" s="78" t="s">
        <v>8</v>
      </c>
      <c r="I8" s="78" t="s">
        <v>9</v>
      </c>
    </row>
    <row r="9" spans="1:9" ht="24.75" x14ac:dyDescent="0.25">
      <c r="A9" s="77"/>
      <c r="B9" s="78"/>
      <c r="C9" s="78"/>
      <c r="D9" s="78"/>
      <c r="E9" s="78"/>
      <c r="F9" s="54" t="s">
        <v>6</v>
      </c>
      <c r="G9" s="54" t="s">
        <v>7</v>
      </c>
      <c r="H9" s="78"/>
      <c r="I9" s="78"/>
    </row>
    <row r="10" spans="1:9" ht="24.75" x14ac:dyDescent="0.25">
      <c r="A10" s="11" t="s">
        <v>12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7"/>
      <c r="B11" s="4"/>
      <c r="C11" s="4"/>
      <c r="D11" s="4"/>
      <c r="E11" s="4"/>
      <c r="F11" s="4"/>
      <c r="G11" s="4"/>
      <c r="H11" s="4"/>
      <c r="I11" s="4"/>
    </row>
    <row r="12" spans="1:9" ht="24.75" x14ac:dyDescent="0.25">
      <c r="A12" s="11" t="s">
        <v>13</v>
      </c>
      <c r="B12" s="4"/>
      <c r="C12" s="4"/>
      <c r="D12" s="4"/>
      <c r="E12" s="4"/>
      <c r="F12" s="4"/>
      <c r="G12" s="4"/>
      <c r="H12" s="4"/>
      <c r="I12" s="4"/>
    </row>
    <row r="13" spans="1:9" ht="22.5" x14ac:dyDescent="0.25">
      <c r="A13" s="47" t="s">
        <v>47</v>
      </c>
      <c r="B13" s="17" t="s">
        <v>23</v>
      </c>
      <c r="C13" s="20">
        <f>28940+4400+3960</f>
        <v>37300</v>
      </c>
      <c r="D13" s="81" t="s">
        <v>24</v>
      </c>
      <c r="E13" s="81" t="s">
        <v>24</v>
      </c>
      <c r="F13" s="81" t="s">
        <v>24</v>
      </c>
      <c r="G13" s="81" t="s">
        <v>24</v>
      </c>
      <c r="H13" s="81" t="s">
        <v>24</v>
      </c>
      <c r="I13" s="81" t="s">
        <v>24</v>
      </c>
    </row>
    <row r="14" spans="1:9" ht="23.25" x14ac:dyDescent="0.25">
      <c r="A14" s="15" t="s">
        <v>54</v>
      </c>
      <c r="B14" s="18" t="s">
        <v>23</v>
      </c>
      <c r="C14" s="21">
        <f>10120+8800</f>
        <v>18920</v>
      </c>
      <c r="D14" s="82"/>
      <c r="E14" s="82"/>
      <c r="F14" s="82"/>
      <c r="G14" s="82"/>
      <c r="H14" s="82"/>
      <c r="I14" s="82"/>
    </row>
    <row r="15" spans="1:9" ht="23.25" x14ac:dyDescent="0.25">
      <c r="A15" s="15" t="s">
        <v>55</v>
      </c>
      <c r="B15" s="18" t="s">
        <v>23</v>
      </c>
      <c r="C15" s="21">
        <f>26000+18325</f>
        <v>44325</v>
      </c>
      <c r="D15" s="82"/>
      <c r="E15" s="82"/>
      <c r="F15" s="82"/>
      <c r="G15" s="82"/>
      <c r="H15" s="82"/>
      <c r="I15" s="82"/>
    </row>
    <row r="16" spans="1:9" x14ac:dyDescent="0.25">
      <c r="A16" s="16"/>
      <c r="B16" s="19"/>
      <c r="C16" s="22"/>
      <c r="D16" s="24"/>
      <c r="E16" s="24"/>
      <c r="F16" s="24"/>
      <c r="G16" s="24"/>
      <c r="H16" s="24"/>
      <c r="I16" s="24"/>
    </row>
    <row r="17" spans="1:9" x14ac:dyDescent="0.25">
      <c r="A17" s="7"/>
      <c r="B17" s="4"/>
      <c r="C17" s="4"/>
      <c r="D17" s="4"/>
      <c r="E17" s="4"/>
      <c r="F17" s="4"/>
      <c r="G17" s="4"/>
      <c r="H17" s="4"/>
      <c r="I17" s="4"/>
    </row>
    <row r="18" spans="1:9" ht="24" x14ac:dyDescent="0.25">
      <c r="A18" s="13" t="s">
        <v>14</v>
      </c>
      <c r="B18" s="4"/>
      <c r="C18" s="8"/>
      <c r="D18" s="9"/>
      <c r="E18" s="4"/>
      <c r="F18" s="4"/>
      <c r="G18" s="4"/>
      <c r="H18" s="4"/>
      <c r="I18" s="4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73" t="s">
        <v>16</v>
      </c>
      <c r="B20" s="73"/>
      <c r="C20" s="73"/>
      <c r="D20" s="73"/>
      <c r="E20" s="73"/>
      <c r="F20" s="2"/>
      <c r="G20" s="2"/>
      <c r="H20" s="2"/>
      <c r="I20" s="2"/>
    </row>
    <row r="21" spans="1:9" x14ac:dyDescent="0.25">
      <c r="A21" s="53"/>
      <c r="B21" s="53"/>
      <c r="C21" s="53"/>
      <c r="D21" s="53"/>
      <c r="E21" s="53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5"/>
      <c r="H22" s="5"/>
      <c r="I22" s="2"/>
    </row>
    <row r="23" spans="1:9" ht="15.75" x14ac:dyDescent="0.25">
      <c r="A23" s="83" t="s">
        <v>56</v>
      </c>
      <c r="B23" s="83"/>
      <c r="C23" s="2"/>
      <c r="D23" s="2"/>
      <c r="E23" s="2"/>
      <c r="F23" s="83" t="s">
        <v>26</v>
      </c>
      <c r="G23" s="83"/>
      <c r="H23" s="83"/>
      <c r="I23" s="2"/>
    </row>
    <row r="24" spans="1:9" ht="15.75" x14ac:dyDescent="0.25">
      <c r="A24" s="84" t="s">
        <v>39</v>
      </c>
      <c r="B24" s="84"/>
      <c r="C24" s="2"/>
      <c r="D24" s="2"/>
      <c r="E24" s="2"/>
      <c r="F24" s="84" t="s">
        <v>10</v>
      </c>
      <c r="G24" s="84"/>
      <c r="H24" s="84"/>
      <c r="I24" s="2"/>
    </row>
    <row r="31" spans="1:9" ht="15.75" x14ac:dyDescent="0.25">
      <c r="A31" s="3" t="s">
        <v>15</v>
      </c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76" t="s">
        <v>11</v>
      </c>
      <c r="B33" s="76"/>
      <c r="C33" s="76"/>
      <c r="D33" s="76"/>
      <c r="E33" s="76"/>
      <c r="F33" s="76"/>
      <c r="G33" s="76"/>
      <c r="H33" s="76"/>
      <c r="I33" s="76"/>
    </row>
    <row r="34" spans="1:9" x14ac:dyDescent="0.25">
      <c r="A34" s="76" t="s">
        <v>57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18</v>
      </c>
      <c r="B36" s="2"/>
      <c r="C36" s="6" t="s">
        <v>19</v>
      </c>
      <c r="D36" s="6"/>
      <c r="E36" s="6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77" t="s">
        <v>0</v>
      </c>
      <c r="B38" s="78" t="s">
        <v>1</v>
      </c>
      <c r="C38" s="78" t="s">
        <v>2</v>
      </c>
      <c r="D38" s="78" t="s">
        <v>3</v>
      </c>
      <c r="E38" s="78" t="s">
        <v>4</v>
      </c>
      <c r="F38" s="78" t="s">
        <v>5</v>
      </c>
      <c r="G38" s="78"/>
      <c r="H38" s="78" t="s">
        <v>8</v>
      </c>
      <c r="I38" s="78" t="s">
        <v>9</v>
      </c>
    </row>
    <row r="39" spans="1:9" ht="24.75" x14ac:dyDescent="0.25">
      <c r="A39" s="77"/>
      <c r="B39" s="78"/>
      <c r="C39" s="78"/>
      <c r="D39" s="78"/>
      <c r="E39" s="78"/>
      <c r="F39" s="54" t="s">
        <v>6</v>
      </c>
      <c r="G39" s="54" t="s">
        <v>7</v>
      </c>
      <c r="H39" s="78"/>
      <c r="I39" s="78"/>
    </row>
    <row r="40" spans="1:9" ht="24.75" x14ac:dyDescent="0.25">
      <c r="A40" s="11" t="s">
        <v>12</v>
      </c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15"/>
      <c r="B41" s="18"/>
      <c r="C41" s="21"/>
      <c r="D41" s="48"/>
      <c r="E41" s="48"/>
      <c r="F41" s="48"/>
      <c r="G41" s="48"/>
      <c r="H41" s="48"/>
      <c r="I41" s="48"/>
    </row>
    <row r="42" spans="1:9" ht="24.75" x14ac:dyDescent="0.25">
      <c r="A42" s="11" t="s">
        <v>13</v>
      </c>
      <c r="B42" s="4"/>
      <c r="C42" s="4"/>
      <c r="D42" s="4"/>
      <c r="E42" s="4"/>
      <c r="F42" s="4"/>
      <c r="G42" s="4"/>
      <c r="H42" s="4"/>
      <c r="I42" s="4"/>
    </row>
    <row r="43" spans="1:9" ht="22.5" x14ac:dyDescent="0.25">
      <c r="A43" s="56" t="s">
        <v>47</v>
      </c>
      <c r="B43" s="17" t="s">
        <v>23</v>
      </c>
      <c r="C43" s="20">
        <f>28940+4400+3960+2200+1760+2860</f>
        <v>44120</v>
      </c>
      <c r="D43" s="81" t="s">
        <v>24</v>
      </c>
      <c r="E43" s="81" t="s">
        <v>24</v>
      </c>
      <c r="F43" s="81" t="s">
        <v>24</v>
      </c>
      <c r="G43" s="81" t="s">
        <v>24</v>
      </c>
      <c r="H43" s="81" t="s">
        <v>24</v>
      </c>
      <c r="I43" s="81" t="s">
        <v>24</v>
      </c>
    </row>
    <row r="44" spans="1:9" ht="28.5" customHeight="1" x14ac:dyDescent="0.25">
      <c r="A44" s="56" t="s">
        <v>54</v>
      </c>
      <c r="B44" s="18" t="s">
        <v>23</v>
      </c>
      <c r="C44" s="21">
        <f>10120+8800+8400+12100</f>
        <v>39420</v>
      </c>
      <c r="D44" s="82"/>
      <c r="E44" s="82"/>
      <c r="F44" s="82"/>
      <c r="G44" s="82"/>
      <c r="H44" s="82"/>
      <c r="I44" s="82"/>
    </row>
    <row r="45" spans="1:9" ht="22.5" x14ac:dyDescent="0.25">
      <c r="A45" s="56" t="s">
        <v>55</v>
      </c>
      <c r="B45" s="18" t="s">
        <v>23</v>
      </c>
      <c r="C45" s="21">
        <f>26000+18325+3850+15375+17075</f>
        <v>80625</v>
      </c>
      <c r="D45" s="82"/>
      <c r="E45" s="82"/>
      <c r="F45" s="82"/>
      <c r="G45" s="82"/>
      <c r="H45" s="82"/>
      <c r="I45" s="82"/>
    </row>
    <row r="46" spans="1:9" x14ac:dyDescent="0.25">
      <c r="A46" s="56" t="s">
        <v>58</v>
      </c>
      <c r="B46" s="18" t="s">
        <v>23</v>
      </c>
      <c r="C46" s="21">
        <v>4500</v>
      </c>
      <c r="D46" s="82"/>
      <c r="E46" s="82"/>
      <c r="F46" s="82"/>
      <c r="G46" s="82"/>
      <c r="H46" s="82"/>
      <c r="I46" s="82"/>
    </row>
    <row r="47" spans="1:9" x14ac:dyDescent="0.25">
      <c r="A47" s="16"/>
      <c r="B47" s="19"/>
      <c r="C47" s="22"/>
      <c r="D47" s="24"/>
      <c r="E47" s="24"/>
      <c r="F47" s="24"/>
      <c r="G47" s="24"/>
      <c r="H47" s="24"/>
      <c r="I47" s="24"/>
    </row>
    <row r="48" spans="1:9" ht="22.5" x14ac:dyDescent="0.25">
      <c r="A48" s="27" t="s">
        <v>14</v>
      </c>
      <c r="B48" s="4"/>
      <c r="C48" s="8"/>
      <c r="D48" s="9"/>
      <c r="E48" s="4"/>
      <c r="F48" s="4"/>
      <c r="G48" s="4"/>
      <c r="H48" s="4"/>
      <c r="I48" s="4"/>
    </row>
    <row r="49" spans="1:9" x14ac:dyDescent="0.25">
      <c r="A49" s="30"/>
      <c r="B49" s="18"/>
      <c r="C49" s="31"/>
      <c r="D49" s="32"/>
      <c r="E49" s="28"/>
      <c r="F49" s="28"/>
      <c r="G49" s="28"/>
      <c r="H49" s="28"/>
      <c r="I49" s="28"/>
    </row>
    <row r="50" spans="1:9" x14ac:dyDescent="0.25">
      <c r="A50" s="30"/>
      <c r="B50" s="18"/>
      <c r="C50" s="31"/>
      <c r="D50" s="25"/>
      <c r="E50" s="25"/>
      <c r="F50" s="25"/>
      <c r="G50" s="25"/>
      <c r="H50" s="25"/>
      <c r="I50" s="25"/>
    </row>
    <row r="51" spans="1:9" x14ac:dyDescent="0.25">
      <c r="A51" s="33"/>
      <c r="B51" s="19"/>
      <c r="C51" s="34"/>
      <c r="D51" s="35"/>
      <c r="E51" s="24"/>
      <c r="F51" s="24"/>
      <c r="G51" s="24"/>
      <c r="H51" s="24"/>
      <c r="I51" s="24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73" t="s">
        <v>16</v>
      </c>
      <c r="B53" s="73"/>
      <c r="C53" s="73"/>
      <c r="D53" s="73"/>
      <c r="E53" s="73"/>
      <c r="F53" s="2"/>
      <c r="G53" s="2"/>
      <c r="H53" s="2"/>
      <c r="I53" s="2"/>
    </row>
    <row r="54" spans="1:9" x14ac:dyDescent="0.25">
      <c r="A54" s="53"/>
      <c r="B54" s="53"/>
      <c r="C54" s="53"/>
      <c r="D54" s="53"/>
      <c r="E54" s="53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5"/>
      <c r="H55" s="5"/>
      <c r="I55" s="2"/>
    </row>
    <row r="56" spans="1:9" ht="15.75" x14ac:dyDescent="0.25">
      <c r="A56" s="83" t="s">
        <v>56</v>
      </c>
      <c r="B56" s="83"/>
      <c r="C56" s="2"/>
      <c r="D56" s="2"/>
      <c r="E56" s="2"/>
      <c r="F56" s="83" t="s">
        <v>26</v>
      </c>
      <c r="G56" s="83"/>
      <c r="H56" s="83"/>
      <c r="I56" s="2"/>
    </row>
    <row r="57" spans="1:9" ht="15.75" x14ac:dyDescent="0.25">
      <c r="A57" s="84" t="s">
        <v>39</v>
      </c>
      <c r="B57" s="84"/>
      <c r="C57" s="2"/>
      <c r="D57" s="2"/>
      <c r="E57" s="2"/>
      <c r="F57" s="84" t="s">
        <v>10</v>
      </c>
      <c r="G57" s="84"/>
      <c r="H57" s="84"/>
      <c r="I57" s="2"/>
    </row>
    <row r="61" spans="1:9" ht="15.75" x14ac:dyDescent="0.25">
      <c r="A61" s="3" t="s">
        <v>15</v>
      </c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76" t="s">
        <v>11</v>
      </c>
      <c r="B63" s="76"/>
      <c r="C63" s="76"/>
      <c r="D63" s="76"/>
      <c r="E63" s="76"/>
      <c r="F63" s="76"/>
      <c r="G63" s="76"/>
      <c r="H63" s="76"/>
      <c r="I63" s="76"/>
    </row>
    <row r="64" spans="1:9" x14ac:dyDescent="0.25">
      <c r="A64" s="76" t="s">
        <v>59</v>
      </c>
      <c r="B64" s="76"/>
      <c r="C64" s="76"/>
      <c r="D64" s="76"/>
      <c r="E64" s="76"/>
      <c r="F64" s="76"/>
      <c r="G64" s="76"/>
      <c r="H64" s="76"/>
      <c r="I64" s="76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11" x14ac:dyDescent="0.25">
      <c r="A66" s="2" t="s">
        <v>18</v>
      </c>
      <c r="B66" s="2"/>
      <c r="C66" s="6" t="s">
        <v>33</v>
      </c>
      <c r="D66" s="6"/>
      <c r="E66" s="6"/>
      <c r="F66" s="2"/>
      <c r="G66" s="2"/>
      <c r="H66" s="2"/>
      <c r="I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11" x14ac:dyDescent="0.25">
      <c r="A68" s="77" t="s">
        <v>0</v>
      </c>
      <c r="B68" s="78" t="s">
        <v>1</v>
      </c>
      <c r="C68" s="78" t="s">
        <v>2</v>
      </c>
      <c r="D68" s="78" t="s">
        <v>3</v>
      </c>
      <c r="E68" s="78" t="s">
        <v>4</v>
      </c>
      <c r="F68" s="78" t="s">
        <v>5</v>
      </c>
      <c r="G68" s="78"/>
      <c r="H68" s="78" t="s">
        <v>8</v>
      </c>
      <c r="I68" s="78" t="s">
        <v>9</v>
      </c>
    </row>
    <row r="69" spans="1:11" ht="24.75" x14ac:dyDescent="0.25">
      <c r="A69" s="77"/>
      <c r="B69" s="78"/>
      <c r="C69" s="78"/>
      <c r="D69" s="78"/>
      <c r="E69" s="78"/>
      <c r="F69" s="54" t="s">
        <v>6</v>
      </c>
      <c r="G69" s="54" t="s">
        <v>7</v>
      </c>
      <c r="H69" s="78"/>
      <c r="I69" s="78"/>
    </row>
    <row r="70" spans="1:11" ht="22.5" x14ac:dyDescent="0.25">
      <c r="A70" s="50" t="s">
        <v>12</v>
      </c>
      <c r="B70" s="4"/>
      <c r="C70" s="4"/>
      <c r="D70" s="4"/>
      <c r="E70" s="4"/>
      <c r="F70" s="4"/>
      <c r="G70" s="4"/>
      <c r="H70" s="4"/>
      <c r="I70" s="4"/>
    </row>
    <row r="71" spans="1:11" x14ac:dyDescent="0.25">
      <c r="A71" s="15"/>
      <c r="B71" s="18"/>
      <c r="C71" s="21"/>
      <c r="D71" s="48"/>
      <c r="E71" s="48"/>
      <c r="F71" s="48"/>
      <c r="G71" s="48"/>
      <c r="H71" s="48"/>
      <c r="I71" s="48"/>
    </row>
    <row r="72" spans="1:11" ht="22.5" x14ac:dyDescent="0.25">
      <c r="A72" s="50" t="s">
        <v>13</v>
      </c>
      <c r="B72" s="4"/>
      <c r="C72" s="4"/>
      <c r="D72" s="4"/>
      <c r="E72" s="4"/>
      <c r="F72" s="4"/>
      <c r="G72" s="4"/>
      <c r="H72" s="4"/>
      <c r="I72" s="4"/>
    </row>
    <row r="73" spans="1:11" ht="22.5" x14ac:dyDescent="0.25">
      <c r="A73" s="56" t="s">
        <v>47</v>
      </c>
      <c r="B73" s="17" t="s">
        <v>23</v>
      </c>
      <c r="C73" s="20">
        <f>28940+4400+3960+2200+1760+2860</f>
        <v>44120</v>
      </c>
      <c r="D73" s="81" t="s">
        <v>24</v>
      </c>
      <c r="E73" s="81" t="s">
        <v>24</v>
      </c>
      <c r="F73" s="81" t="s">
        <v>24</v>
      </c>
      <c r="G73" s="81" t="s">
        <v>24</v>
      </c>
      <c r="H73" s="81" t="s">
        <v>24</v>
      </c>
      <c r="I73" s="81" t="s">
        <v>24</v>
      </c>
    </row>
    <row r="74" spans="1:11" ht="22.5" x14ac:dyDescent="0.25">
      <c r="A74" s="56" t="s">
        <v>54</v>
      </c>
      <c r="B74" s="18" t="s">
        <v>23</v>
      </c>
      <c r="C74" s="21">
        <f>10120+8800+8400+12100+3080+3360+2800+2200+10360+2520+3080</f>
        <v>66820</v>
      </c>
      <c r="D74" s="82"/>
      <c r="E74" s="82"/>
      <c r="F74" s="82"/>
      <c r="G74" s="82"/>
      <c r="H74" s="82"/>
      <c r="I74" s="82"/>
    </row>
    <row r="75" spans="1:11" ht="22.5" x14ac:dyDescent="0.25">
      <c r="A75" s="56" t="s">
        <v>55</v>
      </c>
      <c r="B75" s="18" t="s">
        <v>23</v>
      </c>
      <c r="C75" s="21">
        <f>26000+18325+3850+15375+17075+16150+18750+14150+15200+2475+13225+131170+14750+6930+3600</f>
        <v>317025</v>
      </c>
      <c r="D75" s="82"/>
      <c r="E75" s="82"/>
      <c r="F75" s="82"/>
      <c r="G75" s="82"/>
      <c r="H75" s="82"/>
      <c r="I75" s="82"/>
      <c r="K75" s="57"/>
    </row>
    <row r="76" spans="1:11" x14ac:dyDescent="0.25">
      <c r="A76" s="56" t="s">
        <v>60</v>
      </c>
      <c r="B76" s="18" t="s">
        <v>23</v>
      </c>
      <c r="C76" s="21">
        <f>4500+3360+30270+31660+29765+3080+2800+28435+166750</f>
        <v>300620</v>
      </c>
      <c r="D76" s="82"/>
      <c r="E76" s="82"/>
      <c r="F76" s="82"/>
      <c r="G76" s="82"/>
      <c r="H76" s="82"/>
      <c r="I76" s="82"/>
      <c r="J76" s="57"/>
    </row>
    <row r="77" spans="1:11" ht="22.5" x14ac:dyDescent="0.25">
      <c r="A77" s="56" t="s">
        <v>61</v>
      </c>
      <c r="B77" s="18" t="s">
        <v>62</v>
      </c>
      <c r="C77" s="21">
        <f>16750+33250+19332+24410+481950+23175+11000+24355+22550</f>
        <v>656772</v>
      </c>
      <c r="D77" s="82"/>
      <c r="E77" s="82"/>
      <c r="F77" s="82"/>
      <c r="G77" s="82"/>
      <c r="H77" s="82"/>
      <c r="I77" s="82"/>
      <c r="J77" s="57"/>
    </row>
    <row r="78" spans="1:11" x14ac:dyDescent="0.25">
      <c r="A78" s="56" t="s">
        <v>63</v>
      </c>
      <c r="B78" s="18" t="s">
        <v>23</v>
      </c>
      <c r="C78" s="21">
        <f>730590</f>
        <v>730590</v>
      </c>
      <c r="D78" s="82"/>
      <c r="E78" s="82"/>
      <c r="F78" s="82"/>
      <c r="G78" s="82"/>
      <c r="H78" s="82"/>
      <c r="I78" s="82"/>
      <c r="J78" s="57"/>
    </row>
    <row r="79" spans="1:11" x14ac:dyDescent="0.25">
      <c r="A79" s="16"/>
      <c r="B79" s="19"/>
      <c r="C79" s="22"/>
      <c r="D79" s="24"/>
      <c r="E79" s="24"/>
      <c r="F79" s="24"/>
      <c r="G79" s="24"/>
      <c r="H79" s="24"/>
      <c r="I79" s="24"/>
    </row>
    <row r="80" spans="1:11" ht="22.5" x14ac:dyDescent="0.25">
      <c r="A80" s="27" t="s">
        <v>14</v>
      </c>
      <c r="B80" s="4"/>
      <c r="C80" s="8"/>
      <c r="D80" s="9"/>
      <c r="E80" s="4"/>
      <c r="F80" s="4"/>
      <c r="G80" s="4"/>
      <c r="H80" s="4"/>
      <c r="I80" s="4"/>
    </row>
    <row r="81" spans="1:9" x14ac:dyDescent="0.25">
      <c r="A81" s="30"/>
      <c r="B81" s="18"/>
      <c r="C81" s="31"/>
      <c r="D81" s="32"/>
      <c r="E81" s="28"/>
      <c r="F81" s="28"/>
      <c r="G81" s="28"/>
      <c r="H81" s="28"/>
      <c r="I81" s="28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73" t="s">
        <v>16</v>
      </c>
      <c r="B83" s="73"/>
      <c r="C83" s="73"/>
      <c r="D83" s="73"/>
      <c r="E83" s="73"/>
      <c r="F83" s="2"/>
      <c r="G83" s="2"/>
      <c r="H83" s="2"/>
      <c r="I83" s="2"/>
    </row>
    <row r="84" spans="1:9" x14ac:dyDescent="0.25">
      <c r="A84" s="53"/>
      <c r="B84" s="53"/>
      <c r="C84" s="53"/>
      <c r="D84" s="53"/>
      <c r="E84" s="53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5"/>
      <c r="H85" s="5"/>
      <c r="I85" s="2"/>
    </row>
    <row r="86" spans="1:9" ht="15.75" x14ac:dyDescent="0.25">
      <c r="A86" s="83" t="s">
        <v>56</v>
      </c>
      <c r="B86" s="83"/>
      <c r="C86" s="2"/>
      <c r="D86" s="2"/>
      <c r="E86" s="2"/>
      <c r="F86" s="83" t="s">
        <v>26</v>
      </c>
      <c r="G86" s="83"/>
      <c r="H86" s="83"/>
      <c r="I86" s="2"/>
    </row>
    <row r="87" spans="1:9" ht="15.75" x14ac:dyDescent="0.25">
      <c r="A87" s="84" t="s">
        <v>39</v>
      </c>
      <c r="B87" s="84"/>
      <c r="C87" s="2"/>
      <c r="D87" s="2"/>
      <c r="E87" s="2"/>
      <c r="F87" s="84" t="s">
        <v>10</v>
      </c>
      <c r="G87" s="84"/>
      <c r="H87" s="84"/>
      <c r="I87" s="2"/>
    </row>
    <row r="91" spans="1:9" ht="15.75" x14ac:dyDescent="0.25">
      <c r="A91" s="3" t="s">
        <v>15</v>
      </c>
      <c r="B91" s="1"/>
      <c r="C91" s="1"/>
      <c r="D91" s="1"/>
      <c r="E91" s="1"/>
      <c r="F91" s="1"/>
      <c r="G91" s="1"/>
      <c r="H91" s="1"/>
      <c r="I91" s="1"/>
    </row>
    <row r="92" spans="1:9" ht="15.75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76" t="s">
        <v>11</v>
      </c>
      <c r="B93" s="76"/>
      <c r="C93" s="76"/>
      <c r="D93" s="76"/>
      <c r="E93" s="76"/>
      <c r="F93" s="76"/>
      <c r="G93" s="76"/>
      <c r="H93" s="76"/>
      <c r="I93" s="76"/>
    </row>
    <row r="94" spans="1:9" x14ac:dyDescent="0.25">
      <c r="A94" s="76" t="s">
        <v>64</v>
      </c>
      <c r="B94" s="76"/>
      <c r="C94" s="76"/>
      <c r="D94" s="76"/>
      <c r="E94" s="76"/>
      <c r="F94" s="76"/>
      <c r="G94" s="76"/>
      <c r="H94" s="76"/>
      <c r="I94" s="76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 t="s">
        <v>18</v>
      </c>
      <c r="B96" s="2"/>
      <c r="C96" s="6" t="s">
        <v>33</v>
      </c>
      <c r="D96" s="6"/>
      <c r="E96" s="6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77" t="s">
        <v>0</v>
      </c>
      <c r="B98" s="78" t="s">
        <v>1</v>
      </c>
      <c r="C98" s="78" t="s">
        <v>2</v>
      </c>
      <c r="D98" s="78" t="s">
        <v>3</v>
      </c>
      <c r="E98" s="78" t="s">
        <v>4</v>
      </c>
      <c r="F98" s="78" t="s">
        <v>5</v>
      </c>
      <c r="G98" s="78"/>
      <c r="H98" s="78" t="s">
        <v>8</v>
      </c>
      <c r="I98" s="78" t="s">
        <v>9</v>
      </c>
    </row>
    <row r="99" spans="1:9" ht="23.25" customHeight="1" x14ac:dyDescent="0.25">
      <c r="A99" s="77"/>
      <c r="B99" s="78"/>
      <c r="C99" s="78"/>
      <c r="D99" s="78"/>
      <c r="E99" s="78"/>
      <c r="F99" s="54" t="s">
        <v>6</v>
      </c>
      <c r="G99" s="54" t="s">
        <v>7</v>
      </c>
      <c r="H99" s="78"/>
      <c r="I99" s="78"/>
    </row>
    <row r="100" spans="1:9" ht="22.5" x14ac:dyDescent="0.25">
      <c r="A100" s="50" t="s">
        <v>12</v>
      </c>
      <c r="B100" s="4"/>
      <c r="C100" s="4"/>
      <c r="D100" s="4"/>
      <c r="E100" s="4"/>
      <c r="F100" s="4"/>
      <c r="G100" s="4"/>
      <c r="H100" s="4"/>
      <c r="I100" s="4"/>
    </row>
    <row r="101" spans="1:9" ht="18" x14ac:dyDescent="0.25">
      <c r="A101" s="45" t="s">
        <v>54</v>
      </c>
      <c r="B101" s="58" t="s">
        <v>23</v>
      </c>
      <c r="C101" s="59">
        <f>10120+8800+13180+13100+8400+12100+10360+2200+2800+3360+3080+3080+2520+2800+7830+2750+5300+7800+15600</f>
        <v>135180</v>
      </c>
      <c r="D101" s="85" t="s">
        <v>24</v>
      </c>
      <c r="E101" s="86"/>
      <c r="F101" s="86"/>
      <c r="G101" s="86"/>
      <c r="H101" s="86"/>
      <c r="I101" s="87"/>
    </row>
    <row r="102" spans="1:9" x14ac:dyDescent="0.25">
      <c r="A102" s="45" t="s">
        <v>60</v>
      </c>
      <c r="B102" s="58" t="s">
        <v>23</v>
      </c>
      <c r="C102" s="59">
        <f>4500+31660+3360+30270+28435+2800+3080+29765+2750+22400</f>
        <v>159020</v>
      </c>
      <c r="D102" s="88"/>
      <c r="E102" s="89"/>
      <c r="F102" s="89"/>
      <c r="G102" s="89"/>
      <c r="H102" s="89"/>
      <c r="I102" s="90"/>
    </row>
    <row r="103" spans="1:9" ht="18" x14ac:dyDescent="0.25">
      <c r="A103" s="45" t="s">
        <v>61</v>
      </c>
      <c r="B103" s="58" t="s">
        <v>23</v>
      </c>
      <c r="C103" s="59">
        <f>24410+16750+33250+19332+22550+24355+11000+23175+21870+9850+2875+12075+3600+901598.88</f>
        <v>1126690.8799999999</v>
      </c>
      <c r="D103" s="88"/>
      <c r="E103" s="89"/>
      <c r="F103" s="89"/>
      <c r="G103" s="89"/>
      <c r="H103" s="89"/>
      <c r="I103" s="90"/>
    </row>
    <row r="104" spans="1:9" x14ac:dyDescent="0.25">
      <c r="A104" s="45" t="s">
        <v>63</v>
      </c>
      <c r="B104" s="58" t="s">
        <v>23</v>
      </c>
      <c r="C104" s="59">
        <f>730590</f>
        <v>730590</v>
      </c>
      <c r="D104" s="88"/>
      <c r="E104" s="89"/>
      <c r="F104" s="89"/>
      <c r="G104" s="89"/>
      <c r="H104" s="89"/>
      <c r="I104" s="90"/>
    </row>
    <row r="105" spans="1:9" x14ac:dyDescent="0.25">
      <c r="A105" s="45" t="s">
        <v>67</v>
      </c>
      <c r="B105" s="58" t="s">
        <v>23</v>
      </c>
      <c r="C105" s="22">
        <v>166750</v>
      </c>
      <c r="D105" s="88"/>
      <c r="E105" s="89"/>
      <c r="F105" s="89"/>
      <c r="G105" s="89"/>
      <c r="H105" s="89"/>
      <c r="I105" s="90"/>
    </row>
    <row r="106" spans="1:9" x14ac:dyDescent="0.25">
      <c r="A106" s="45" t="s">
        <v>58</v>
      </c>
      <c r="B106" s="58" t="s">
        <v>23</v>
      </c>
      <c r="C106" s="22">
        <f>13500+3200+1400+2520+1600+2520+14875</f>
        <v>39615</v>
      </c>
      <c r="D106" s="94"/>
      <c r="E106" s="95"/>
      <c r="F106" s="95"/>
      <c r="G106" s="95"/>
      <c r="H106" s="95"/>
      <c r="I106" s="96"/>
    </row>
    <row r="107" spans="1:9" x14ac:dyDescent="0.25">
      <c r="A107" s="15"/>
      <c r="B107" s="18"/>
      <c r="C107" s="21"/>
      <c r="D107" s="48"/>
      <c r="E107" s="48"/>
      <c r="F107" s="48"/>
      <c r="G107" s="48"/>
      <c r="H107" s="48"/>
      <c r="I107" s="48"/>
    </row>
    <row r="108" spans="1:9" ht="22.5" x14ac:dyDescent="0.25">
      <c r="A108" s="50" t="s">
        <v>13</v>
      </c>
      <c r="B108" s="4"/>
      <c r="C108" s="4"/>
      <c r="D108" s="4"/>
      <c r="E108" s="4"/>
      <c r="F108" s="4"/>
      <c r="G108" s="4"/>
      <c r="H108" s="4"/>
      <c r="I108" s="4"/>
    </row>
    <row r="109" spans="1:9" ht="18" x14ac:dyDescent="0.25">
      <c r="A109" s="45" t="s">
        <v>55</v>
      </c>
      <c r="B109" s="58" t="s">
        <v>23</v>
      </c>
      <c r="C109" s="59">
        <f>26000+18325+3850+9875+8950+4200+17225+15375+17075+13225+2475+15200+14150+18750+16150+3600+6930+14750+4400+5200+23110+1960+29810+56680+131170+346770.66</f>
        <v>825205.65999999992</v>
      </c>
      <c r="D109" s="91" t="s">
        <v>24</v>
      </c>
      <c r="E109" s="92"/>
      <c r="F109" s="92"/>
      <c r="G109" s="92"/>
      <c r="H109" s="92"/>
      <c r="I109" s="93"/>
    </row>
    <row r="110" spans="1:9" x14ac:dyDescent="0.25">
      <c r="D110" s="63"/>
      <c r="E110" s="64"/>
      <c r="F110" s="64"/>
      <c r="G110" s="64"/>
      <c r="H110" s="64"/>
      <c r="I110" s="65"/>
    </row>
    <row r="111" spans="1:9" ht="22.5" x14ac:dyDescent="0.25">
      <c r="A111" s="27" t="s">
        <v>14</v>
      </c>
      <c r="B111" s="4"/>
      <c r="C111" s="8"/>
      <c r="D111" s="9"/>
      <c r="E111" s="4"/>
      <c r="F111" s="4"/>
      <c r="G111" s="4"/>
      <c r="H111" s="4"/>
      <c r="I111" s="4"/>
    </row>
    <row r="112" spans="1:9" ht="18" x14ac:dyDescent="0.25">
      <c r="A112" s="45" t="s">
        <v>47</v>
      </c>
      <c r="B112" s="58" t="s">
        <v>23</v>
      </c>
      <c r="C112" s="59">
        <f>28940+4400+3960+2200+1540+2420+1760+2860+3600</f>
        <v>51680</v>
      </c>
      <c r="D112" s="91" t="s">
        <v>24</v>
      </c>
      <c r="E112" s="92"/>
      <c r="F112" s="92"/>
      <c r="G112" s="92"/>
      <c r="H112" s="92"/>
      <c r="I112" s="93"/>
    </row>
    <row r="113" spans="1:9" ht="18" x14ac:dyDescent="0.25">
      <c r="A113" s="45" t="s">
        <v>66</v>
      </c>
      <c r="B113" s="58" t="s">
        <v>23</v>
      </c>
      <c r="C113" s="59">
        <f>898467.02+146224.38</f>
        <v>1044691.4</v>
      </c>
      <c r="D113" s="91" t="s">
        <v>24</v>
      </c>
      <c r="E113" s="92"/>
      <c r="F113" s="92"/>
      <c r="G113" s="92"/>
      <c r="H113" s="92"/>
      <c r="I113" s="93"/>
    </row>
    <row r="114" spans="1:9" x14ac:dyDescent="0.25">
      <c r="A114" s="60"/>
      <c r="B114" s="5"/>
      <c r="C114" s="61"/>
      <c r="D114" s="62"/>
      <c r="E114" s="5"/>
      <c r="F114" s="5"/>
      <c r="G114" s="5"/>
      <c r="H114" s="5"/>
      <c r="I114" s="5"/>
    </row>
    <row r="115" spans="1:9" x14ac:dyDescent="0.25">
      <c r="A115" s="73" t="s">
        <v>16</v>
      </c>
      <c r="B115" s="73"/>
      <c r="C115" s="73"/>
      <c r="D115" s="73"/>
      <c r="E115" s="73"/>
      <c r="F115" s="2"/>
      <c r="G115" s="2"/>
      <c r="H115" s="2"/>
      <c r="I115" s="2"/>
    </row>
    <row r="116" spans="1:9" x14ac:dyDescent="0.25">
      <c r="A116" s="53"/>
      <c r="B116" s="53"/>
      <c r="C116" s="53"/>
      <c r="D116" s="53"/>
      <c r="E116" s="53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5"/>
      <c r="H117" s="5"/>
      <c r="I117" s="2"/>
    </row>
    <row r="118" spans="1:9" x14ac:dyDescent="0.25">
      <c r="A118" s="74" t="s">
        <v>65</v>
      </c>
      <c r="B118" s="74"/>
      <c r="C118" s="2"/>
      <c r="D118" s="2"/>
      <c r="E118" s="2"/>
      <c r="F118" s="2"/>
      <c r="G118" s="74" t="s">
        <v>26</v>
      </c>
      <c r="H118" s="74"/>
      <c r="I118" s="2"/>
    </row>
    <row r="119" spans="1:9" x14ac:dyDescent="0.25">
      <c r="A119" s="75" t="s">
        <v>39</v>
      </c>
      <c r="B119" s="75"/>
      <c r="C119" s="2"/>
      <c r="D119" s="2"/>
      <c r="E119" s="2"/>
      <c r="F119" s="2"/>
      <c r="G119" s="75" t="s">
        <v>29</v>
      </c>
      <c r="H119" s="75"/>
      <c r="I119" s="2"/>
    </row>
  </sheetData>
  <mergeCells count="82">
    <mergeCell ref="I43:I46"/>
    <mergeCell ref="D43:D46"/>
    <mergeCell ref="E43:E46"/>
    <mergeCell ref="F43:F46"/>
    <mergeCell ref="G43:G46"/>
    <mergeCell ref="H43:H46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  <mergeCell ref="A33:I33"/>
    <mergeCell ref="D13:D15"/>
    <mergeCell ref="E13:E15"/>
    <mergeCell ref="F13:F15"/>
    <mergeCell ref="G13:G15"/>
    <mergeCell ref="H13:H15"/>
    <mergeCell ref="I13:I15"/>
    <mergeCell ref="A20:E20"/>
    <mergeCell ref="A23:B23"/>
    <mergeCell ref="F23:H23"/>
    <mergeCell ref="A24:B24"/>
    <mergeCell ref="F24:H24"/>
    <mergeCell ref="A34:I34"/>
    <mergeCell ref="A38:A39"/>
    <mergeCell ref="B38:B39"/>
    <mergeCell ref="C38:C39"/>
    <mergeCell ref="D38:D39"/>
    <mergeCell ref="E38:E39"/>
    <mergeCell ref="F38:G38"/>
    <mergeCell ref="H38:H39"/>
    <mergeCell ref="I38:I39"/>
    <mergeCell ref="I73:I78"/>
    <mergeCell ref="A63:I63"/>
    <mergeCell ref="A53:E53"/>
    <mergeCell ref="A56:B56"/>
    <mergeCell ref="F56:H56"/>
    <mergeCell ref="A57:B57"/>
    <mergeCell ref="F57:H57"/>
    <mergeCell ref="E73:E78"/>
    <mergeCell ref="D73:D78"/>
    <mergeCell ref="F73:F78"/>
    <mergeCell ref="G73:G78"/>
    <mergeCell ref="H73:H78"/>
    <mergeCell ref="A64:I64"/>
    <mergeCell ref="A68:A69"/>
    <mergeCell ref="B68:B69"/>
    <mergeCell ref="C68:C69"/>
    <mergeCell ref="A83:E83"/>
    <mergeCell ref="A86:B86"/>
    <mergeCell ref="F86:H86"/>
    <mergeCell ref="A87:B87"/>
    <mergeCell ref="F87:H87"/>
    <mergeCell ref="D68:D69"/>
    <mergeCell ref="E68:E69"/>
    <mergeCell ref="F68:G68"/>
    <mergeCell ref="H68:H69"/>
    <mergeCell ref="I68:I69"/>
    <mergeCell ref="D101:I106"/>
    <mergeCell ref="D112:I112"/>
    <mergeCell ref="D113:I113"/>
    <mergeCell ref="A115:E115"/>
    <mergeCell ref="A93:I93"/>
    <mergeCell ref="A94:I94"/>
    <mergeCell ref="A98:A99"/>
    <mergeCell ref="B98:B99"/>
    <mergeCell ref="C98:C99"/>
    <mergeCell ref="D98:D99"/>
    <mergeCell ref="E98:E99"/>
    <mergeCell ref="F98:G98"/>
    <mergeCell ref="H98:H99"/>
    <mergeCell ref="I98:I99"/>
    <mergeCell ref="A118:B118"/>
    <mergeCell ref="G118:H118"/>
    <mergeCell ref="A119:B119"/>
    <mergeCell ref="G119:H119"/>
    <mergeCell ref="D109:I109"/>
  </mergeCells>
  <pageMargins left="0.7" right="0.7" top="0.75" bottom="0.75" header="0.3" footer="0.3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abSelected="1" view="pageBreakPreview" topLeftCell="A13" zoomScale="90" zoomScaleNormal="100" zoomScaleSheetLayoutView="90" workbookViewId="0">
      <selection activeCell="B32" sqref="B32"/>
    </sheetView>
  </sheetViews>
  <sheetFormatPr defaultRowHeight="15" x14ac:dyDescent="0.25"/>
  <cols>
    <col min="1" max="1" width="29" customWidth="1"/>
    <col min="2" max="9" width="12.5703125" customWidth="1"/>
  </cols>
  <sheetData>
    <row r="1" spans="1:9" ht="15.75" x14ac:dyDescent="0.25">
      <c r="A1" s="3" t="s">
        <v>15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76" t="s">
        <v>11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A4" s="76" t="s">
        <v>76</v>
      </c>
      <c r="B4" s="76"/>
      <c r="C4" s="76"/>
      <c r="D4" s="76"/>
      <c r="E4" s="76"/>
      <c r="F4" s="76"/>
      <c r="G4" s="76"/>
      <c r="H4" s="76"/>
      <c r="I4" s="76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18</v>
      </c>
      <c r="B6" s="2"/>
      <c r="C6" s="6" t="s">
        <v>19</v>
      </c>
      <c r="D6" s="6"/>
      <c r="E6" s="6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77" t="s">
        <v>0</v>
      </c>
      <c r="B8" s="78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/>
      <c r="H8" s="78" t="s">
        <v>8</v>
      </c>
      <c r="I8" s="78" t="s">
        <v>9</v>
      </c>
    </row>
    <row r="9" spans="1:9" ht="36.75" x14ac:dyDescent="0.25">
      <c r="A9" s="77"/>
      <c r="B9" s="78"/>
      <c r="C9" s="78"/>
      <c r="D9" s="78"/>
      <c r="E9" s="78"/>
      <c r="F9" s="66" t="s">
        <v>6</v>
      </c>
      <c r="G9" s="66" t="s">
        <v>7</v>
      </c>
      <c r="H9" s="78"/>
      <c r="I9" s="78"/>
    </row>
    <row r="10" spans="1:9" ht="24.75" x14ac:dyDescent="0.25">
      <c r="A10" s="11" t="s">
        <v>12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15"/>
      <c r="B11" s="18"/>
      <c r="C11" s="21"/>
      <c r="D11" s="48"/>
      <c r="E11" s="48"/>
      <c r="F11" s="48"/>
      <c r="G11" s="48"/>
      <c r="H11" s="48"/>
      <c r="I11" s="48"/>
    </row>
    <row r="12" spans="1:9" ht="24.75" x14ac:dyDescent="0.25">
      <c r="A12" s="11" t="s">
        <v>13</v>
      </c>
      <c r="B12" s="4"/>
      <c r="C12" s="4"/>
      <c r="D12" s="4"/>
      <c r="E12" s="4"/>
      <c r="F12" s="4"/>
      <c r="G12" s="4"/>
      <c r="H12" s="4"/>
      <c r="I12" s="4"/>
    </row>
    <row r="13" spans="1:9" ht="22.5" x14ac:dyDescent="0.25">
      <c r="A13" s="56" t="s">
        <v>54</v>
      </c>
      <c r="B13" s="17" t="s">
        <v>23</v>
      </c>
      <c r="C13" s="72">
        <f>11390+12100</f>
        <v>23490</v>
      </c>
      <c r="D13" s="81" t="s">
        <v>24</v>
      </c>
      <c r="E13" s="81" t="s">
        <v>24</v>
      </c>
      <c r="F13" s="81" t="s">
        <v>24</v>
      </c>
      <c r="G13" s="81" t="s">
        <v>24</v>
      </c>
      <c r="H13" s="81" t="s">
        <v>24</v>
      </c>
      <c r="I13" s="81" t="s">
        <v>24</v>
      </c>
    </row>
    <row r="14" spans="1:9" x14ac:dyDescent="0.25">
      <c r="A14" s="45" t="s">
        <v>58</v>
      </c>
      <c r="B14" s="17" t="s">
        <v>23</v>
      </c>
      <c r="C14" s="72">
        <f>24550+2930+2800</f>
        <v>30280</v>
      </c>
      <c r="D14" s="82"/>
      <c r="E14" s="82"/>
      <c r="F14" s="82"/>
      <c r="G14" s="82"/>
      <c r="H14" s="82"/>
      <c r="I14" s="82"/>
    </row>
    <row r="15" spans="1:9" ht="24.75" x14ac:dyDescent="0.25">
      <c r="A15" s="69" t="s">
        <v>13</v>
      </c>
      <c r="B15" s="4"/>
      <c r="C15" s="4"/>
      <c r="D15" s="82"/>
      <c r="E15" s="82"/>
      <c r="F15" s="82"/>
      <c r="G15" s="82"/>
      <c r="H15" s="82"/>
      <c r="I15" s="82"/>
    </row>
    <row r="16" spans="1:9" ht="18" x14ac:dyDescent="0.25">
      <c r="A16" s="11" t="s">
        <v>69</v>
      </c>
      <c r="B16" s="45" t="s">
        <v>70</v>
      </c>
      <c r="C16" s="71">
        <f>589292.85+6800+5880+5880</f>
        <v>607852.85</v>
      </c>
      <c r="D16" s="82"/>
      <c r="E16" s="82"/>
      <c r="F16" s="82"/>
      <c r="G16" s="82"/>
      <c r="H16" s="82"/>
      <c r="I16" s="82"/>
    </row>
    <row r="17" spans="1:9" x14ac:dyDescent="0.25">
      <c r="A17" s="7" t="s">
        <v>71</v>
      </c>
      <c r="B17" s="17" t="s">
        <v>23</v>
      </c>
      <c r="C17" s="72">
        <v>6980000</v>
      </c>
      <c r="D17" s="24"/>
      <c r="E17" s="24"/>
      <c r="F17" s="24"/>
      <c r="G17" s="24"/>
      <c r="H17" s="24"/>
      <c r="I17" s="24"/>
    </row>
    <row r="18" spans="1:9" x14ac:dyDescent="0.25">
      <c r="A18" s="50" t="s">
        <v>75</v>
      </c>
      <c r="B18" s="17" t="s">
        <v>23</v>
      </c>
      <c r="C18" s="59">
        <f>5600+18750+19200</f>
        <v>43550</v>
      </c>
      <c r="D18" s="9"/>
      <c r="E18" s="4"/>
      <c r="F18" s="4"/>
      <c r="G18" s="4"/>
      <c r="H18" s="4"/>
      <c r="I18" s="4"/>
    </row>
    <row r="19" spans="1:9" ht="24" x14ac:dyDescent="0.25">
      <c r="A19" s="50" t="s">
        <v>72</v>
      </c>
      <c r="B19" s="68" t="s">
        <v>68</v>
      </c>
      <c r="C19" s="59">
        <f>1155798.98+1156005.41</f>
        <v>2311804.3899999997</v>
      </c>
      <c r="D19" s="32"/>
      <c r="E19" s="28"/>
      <c r="F19" s="28"/>
      <c r="G19" s="28"/>
      <c r="H19" s="28"/>
      <c r="I19" s="28"/>
    </row>
    <row r="20" spans="1:9" x14ac:dyDescent="0.25">
      <c r="A20" s="67" t="s">
        <v>73</v>
      </c>
      <c r="B20" s="17" t="s">
        <v>23</v>
      </c>
      <c r="C20" s="59">
        <v>1832225.21</v>
      </c>
      <c r="D20" s="25"/>
      <c r="E20" s="25"/>
      <c r="F20" s="25"/>
      <c r="G20" s="25"/>
      <c r="H20" s="25"/>
      <c r="I20" s="25"/>
    </row>
    <row r="21" spans="1:9" ht="24" x14ac:dyDescent="0.25">
      <c r="A21" s="70" t="s">
        <v>14</v>
      </c>
      <c r="B21" s="4"/>
      <c r="C21" s="8"/>
      <c r="D21" s="35"/>
      <c r="E21" s="24"/>
      <c r="F21" s="24"/>
      <c r="G21" s="24"/>
      <c r="H21" s="24"/>
      <c r="I21" s="24"/>
    </row>
    <row r="22" spans="1:9" x14ac:dyDescent="0.25">
      <c r="A22" s="7" t="s">
        <v>74</v>
      </c>
      <c r="B22" s="58" t="s">
        <v>23</v>
      </c>
      <c r="C22" s="72">
        <f>26300+6170+30050+24645</f>
        <v>87165</v>
      </c>
      <c r="D22" s="4"/>
      <c r="E22" s="4"/>
      <c r="F22" s="4"/>
      <c r="G22" s="4"/>
      <c r="H22" s="4"/>
      <c r="I22" s="4"/>
    </row>
    <row r="23" spans="1:9" x14ac:dyDescent="0.25">
      <c r="A23" s="73" t="s">
        <v>16</v>
      </c>
      <c r="B23" s="73"/>
      <c r="C23" s="73"/>
      <c r="D23" s="73"/>
      <c r="E23" s="73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5"/>
      <c r="H24" s="5"/>
      <c r="I24" s="2"/>
    </row>
    <row r="25" spans="1:9" ht="15.75" x14ac:dyDescent="0.25">
      <c r="A25" s="83" t="s">
        <v>78</v>
      </c>
      <c r="B25" s="83"/>
      <c r="C25" s="2"/>
      <c r="D25" s="2"/>
      <c r="E25" s="2"/>
      <c r="F25" s="83" t="s">
        <v>77</v>
      </c>
      <c r="G25" s="83"/>
      <c r="H25" s="83"/>
      <c r="I25" s="2"/>
    </row>
    <row r="26" spans="1:9" ht="15.75" x14ac:dyDescent="0.25">
      <c r="A26" s="84" t="s">
        <v>52</v>
      </c>
      <c r="B26" s="84"/>
      <c r="C26" s="2"/>
      <c r="D26" s="2"/>
      <c r="E26" s="2"/>
      <c r="F26" s="84" t="s">
        <v>10</v>
      </c>
      <c r="G26" s="84"/>
      <c r="H26" s="84"/>
      <c r="I26" s="2"/>
    </row>
  </sheetData>
  <mergeCells count="21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  <mergeCell ref="D13:D16"/>
    <mergeCell ref="E13:E16"/>
    <mergeCell ref="F13:F16"/>
    <mergeCell ref="G13:G16"/>
    <mergeCell ref="H13:H16"/>
    <mergeCell ref="I13:I16"/>
    <mergeCell ref="A23:E23"/>
    <mergeCell ref="A25:B25"/>
    <mergeCell ref="F25:H25"/>
    <mergeCell ref="A26:B26"/>
    <mergeCell ref="F26:H26"/>
  </mergeCells>
  <pageMargins left="0.45" right="0.4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Billy</cp:lastModifiedBy>
  <cp:lastPrinted>2019-04-15T07:35:28Z</cp:lastPrinted>
  <dcterms:created xsi:type="dcterms:W3CDTF">2013-07-17T21:18:17Z</dcterms:created>
  <dcterms:modified xsi:type="dcterms:W3CDTF">2019-08-14T03:30:53Z</dcterms:modified>
</cp:coreProperties>
</file>